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Titles" localSheetId="0">Лист1!$8:$10</definedName>
    <definedName name="_xlnm.Print_Area" localSheetId="0">Лист1!$A$1:$O$174</definedName>
  </definedNames>
  <calcPr calcId="162913"/>
</workbook>
</file>

<file path=xl/calcChain.xml><?xml version="1.0" encoding="utf-8"?>
<calcChain xmlns="http://schemas.openxmlformats.org/spreadsheetml/2006/main">
  <c r="R160" i="1" l="1"/>
  <c r="S160" i="1"/>
  <c r="Q160" i="1"/>
  <c r="R151" i="1"/>
  <c r="S151" i="1"/>
  <c r="Q151" i="1"/>
  <c r="R97" i="1"/>
  <c r="S97" i="1"/>
  <c r="Q97" i="1"/>
  <c r="R95" i="1"/>
  <c r="R82" i="1"/>
  <c r="S82" i="1"/>
  <c r="Q82" i="1"/>
  <c r="R37" i="1"/>
  <c r="S37" i="1"/>
  <c r="Q37" i="1"/>
  <c r="S20" i="1"/>
  <c r="R20" i="1"/>
  <c r="Q20" i="1"/>
  <c r="R16" i="1"/>
  <c r="S16" i="1"/>
  <c r="Q16" i="1"/>
  <c r="R11" i="1"/>
  <c r="Q11" i="1"/>
  <c r="I13" i="1" l="1"/>
  <c r="J147" i="1" l="1"/>
  <c r="J158" i="1"/>
  <c r="J159" i="1"/>
  <c r="J23" i="1"/>
  <c r="J149" i="1"/>
  <c r="J139" i="1"/>
  <c r="J136" i="1"/>
  <c r="J137" i="1"/>
  <c r="J142" i="1"/>
  <c r="J143" i="1"/>
  <c r="J144" i="1"/>
  <c r="J145" i="1"/>
  <c r="J146" i="1"/>
  <c r="J123" i="1"/>
  <c r="J124" i="1"/>
  <c r="J155" i="1"/>
  <c r="J153" i="1"/>
  <c r="J154" i="1"/>
  <c r="J152" i="1"/>
  <c r="J120" i="1"/>
  <c r="J121" i="1"/>
  <c r="J151" i="1"/>
  <c r="J164" i="1"/>
  <c r="J104" i="1"/>
  <c r="J141" i="1"/>
  <c r="J48" i="1" l="1"/>
  <c r="J93" i="1"/>
  <c r="J29" i="1" l="1"/>
  <c r="J30" i="1"/>
  <c r="J32" i="1"/>
  <c r="J22" i="1" l="1"/>
  <c r="I46" i="1" l="1"/>
  <c r="I45" i="1"/>
  <c r="I63" i="1"/>
  <c r="I62" i="1"/>
  <c r="J74" i="1"/>
  <c r="I40" i="1"/>
  <c r="I41" i="1"/>
  <c r="J44" i="1" l="1"/>
  <c r="H166" i="1" l="1"/>
  <c r="J165" i="1" l="1"/>
  <c r="J162" i="1" l="1"/>
  <c r="J161" i="1"/>
  <c r="J163" i="1"/>
  <c r="J156" i="1" l="1"/>
  <c r="J92" i="1"/>
  <c r="J122" i="1" l="1"/>
  <c r="J116" i="1" l="1"/>
  <c r="J117" i="1"/>
  <c r="J119" i="1"/>
  <c r="J118" i="1"/>
  <c r="J148" i="1"/>
  <c r="J140" i="1" l="1"/>
  <c r="J138" i="1" l="1"/>
  <c r="J12" i="1" l="1"/>
  <c r="J96" i="1" l="1"/>
  <c r="J95" i="1"/>
  <c r="J36" i="1" l="1"/>
  <c r="J135" i="1" l="1"/>
  <c r="J134" i="1"/>
  <c r="J133" i="1"/>
  <c r="J132" i="1"/>
  <c r="J131" i="1"/>
  <c r="J130" i="1"/>
  <c r="J115" i="1"/>
  <c r="J114" i="1"/>
  <c r="J113" i="1"/>
  <c r="J112" i="1"/>
  <c r="J111" i="1"/>
  <c r="J110" i="1"/>
  <c r="J109" i="1"/>
  <c r="J108" i="1"/>
  <c r="J107" i="1"/>
  <c r="J106" i="1"/>
  <c r="J105" i="1"/>
  <c r="J103" i="1"/>
  <c r="J102" i="1"/>
  <c r="J101" i="1"/>
  <c r="J100" i="1"/>
  <c r="J99" i="1"/>
  <c r="J98" i="1"/>
  <c r="J91" i="1" l="1"/>
  <c r="J90" i="1"/>
  <c r="J89" i="1"/>
  <c r="J88" i="1"/>
  <c r="J87" i="1"/>
  <c r="J86" i="1"/>
  <c r="J85" i="1"/>
  <c r="J84" i="1"/>
  <c r="J83" i="1"/>
  <c r="J34" i="1"/>
  <c r="J33" i="1"/>
  <c r="J31" i="1"/>
  <c r="J28" i="1"/>
  <c r="J26" i="1"/>
  <c r="J25" i="1"/>
  <c r="J24" i="1"/>
  <c r="J21" i="1"/>
  <c r="J19" i="1"/>
  <c r="J18" i="1"/>
  <c r="J17" i="1"/>
  <c r="J15" i="1"/>
  <c r="J13" i="1" l="1"/>
  <c r="J166" i="1" s="1"/>
  <c r="J61" i="1" l="1"/>
  <c r="J54" i="1" l="1"/>
  <c r="J67" i="1"/>
  <c r="J60" i="1"/>
  <c r="J39" i="1" l="1"/>
  <c r="J38" i="1"/>
  <c r="J42" i="1"/>
  <c r="J81" i="1"/>
  <c r="J66" i="1"/>
  <c r="J79" i="1" l="1"/>
  <c r="J80" i="1"/>
  <c r="J59" i="1" l="1"/>
  <c r="J57" i="1" l="1"/>
  <c r="J51" i="1"/>
  <c r="J52" i="1"/>
  <c r="J53" i="1"/>
  <c r="J50" i="1" l="1"/>
  <c r="J73" i="1"/>
  <c r="J58" i="1" l="1"/>
  <c r="J78" i="1"/>
  <c r="J56" i="1"/>
  <c r="J69" i="1"/>
  <c r="J68" i="1"/>
  <c r="J55" i="1"/>
  <c r="J75" i="1"/>
  <c r="J77" i="1"/>
  <c r="J76" i="1"/>
  <c r="J65" i="1"/>
  <c r="J47" i="1"/>
  <c r="J49" i="1" l="1"/>
  <c r="J70" i="1" l="1"/>
  <c r="J64" i="1"/>
  <c r="J72" i="1"/>
  <c r="J43" i="1"/>
</calcChain>
</file>

<file path=xl/sharedStrings.xml><?xml version="1.0" encoding="utf-8"?>
<sst xmlns="http://schemas.openxmlformats.org/spreadsheetml/2006/main" count="1410" uniqueCount="669">
  <si>
    <t>№ п/п</t>
  </si>
  <si>
    <t>Наименование
и код
производственного
подразделения</t>
  </si>
  <si>
    <t>Наименование
оборудования</t>
  </si>
  <si>
    <t>Назначение оборудования</t>
  </si>
  <si>
    <t>Фирма -
производитель
оборудования</t>
  </si>
  <si>
    <t>Модель, тип</t>
  </si>
  <si>
    <t>Страна производства</t>
  </si>
  <si>
    <t>Количество единиц</t>
  </si>
  <si>
    <t>Стоимость в ценах текущего года,
тыс. руб.</t>
  </si>
  <si>
    <t>еденицы</t>
  </si>
  <si>
    <t>общая
(8*9)</t>
  </si>
  <si>
    <t>Код в соответствии
с Общероссийским классификатором
продукции по видам
экономической
деятельности
ОК 034-2014
(КПЕС 2008)</t>
  </si>
  <si>
    <t>Реквизиты документа,
подтверждающего разрешение на закупку происходящего
из иностранного государства
товара, являющегося
промышленной продукцией/
регистрационный номер
реестровой записи
из реестра российской
промышленной продукции /
регистрационный номер
реестровой записи
из евразийского реестра
промышленных товаров
государств - членов
Евразийского экономического
союза</t>
  </si>
  <si>
    <t>Слесарный верстак</t>
  </si>
  <si>
    <t xml:space="preserve">Электросушитель </t>
  </si>
  <si>
    <t>КДО-3х3х3</t>
  </si>
  <si>
    <t>Машина резинообрабатывающая одночервячная</t>
  </si>
  <si>
    <t>МЧТ-63П/6-П</t>
  </si>
  <si>
    <t>-</t>
  </si>
  <si>
    <t xml:space="preserve">Дробилка </t>
  </si>
  <si>
    <t>100-500х500-1ЭИ</t>
  </si>
  <si>
    <t>160-1120х1000-1Э</t>
  </si>
  <si>
    <t>Log130A8</t>
  </si>
  <si>
    <t xml:space="preserve">Парогенератор </t>
  </si>
  <si>
    <t xml:space="preserve">Станция терморегулирования </t>
  </si>
  <si>
    <t>Точильно-шлифовальный станок</t>
  </si>
  <si>
    <t>Ленточнопильный станок</t>
  </si>
  <si>
    <t>DSM-2218</t>
  </si>
  <si>
    <t>DSM-16</t>
  </si>
  <si>
    <t>Димет-425</t>
  </si>
  <si>
    <t>Установка для напыления</t>
  </si>
  <si>
    <t>ПЗК-С5</t>
  </si>
  <si>
    <t xml:space="preserve">Фильтро-вытяжное устройство </t>
  </si>
  <si>
    <t>ФВК-20</t>
  </si>
  <si>
    <t>Техническое задания              (ТЗ)</t>
  </si>
  <si>
    <t>ТЗ №47-24 от 14.02.2024</t>
  </si>
  <si>
    <t>ТЗ №46-24 от 14.02.2024</t>
  </si>
  <si>
    <t>28.29.22.140</t>
  </si>
  <si>
    <t>Предназначен для работы с токсичными химическими веществами, включая различные растворители и клей</t>
  </si>
  <si>
    <t>В-109</t>
  </si>
  <si>
    <t>27.51.15.120</t>
  </si>
  <si>
    <t>ТЗ №28-24 от 13.02.2024</t>
  </si>
  <si>
    <t>28.21.13.111</t>
  </si>
  <si>
    <t>ТЗ №43-24 от 14.02.2024</t>
  </si>
  <si>
    <t>Предназначена для проведения сушки термопластичных материалов и термостатирования ДСЕ из резиновых смесей при температуре до 350 ºС в условиях воздушной атмосферы</t>
  </si>
  <si>
    <t>0536-50-ЭМ</t>
  </si>
  <si>
    <t>ООО "ПОЛИМЕРМАШ"</t>
  </si>
  <si>
    <t xml:space="preserve">Предназначена для получения заготовок различного профиля из резиновых невулканизованных смесей </t>
  </si>
  <si>
    <t>28.93.17.112</t>
  </si>
  <si>
    <t>ТЗ №37/309-2025 от 27.11.2025</t>
  </si>
  <si>
    <t>ООО "КУРГАНХИММАШ"</t>
  </si>
  <si>
    <t>Предназначен для вулканизации профильных резинотехнических изделий в паровой среде</t>
  </si>
  <si>
    <t xml:space="preserve">Предназначена для безопасной транспортировки, загрузки и выгрузки тяжелых корзин с продукцией (заготовками, материалами) в автоклав и из него </t>
  </si>
  <si>
    <t>28.29.60.000</t>
  </si>
  <si>
    <t>ТЗ №35-309 от 27.11.2025</t>
  </si>
  <si>
    <t>ТКП № 1430-Н от 21.11.2025</t>
  </si>
  <si>
    <t>ТКП № 9279 от           26.11.2025</t>
  </si>
  <si>
    <t>ТКП №902/02-088 от 06.02.2026</t>
  </si>
  <si>
    <t>ТКП № 07-12/366 от 25.12.2025</t>
  </si>
  <si>
    <t>ТКП №38-1 от 27.11.2025</t>
  </si>
  <si>
    <t xml:space="preserve">ТЗ №50-24 от 15.02.2024 </t>
  </si>
  <si>
    <t>28.22.14</t>
  </si>
  <si>
    <t>28.99.30.000</t>
  </si>
  <si>
    <t>28.92.40.129</t>
  </si>
  <si>
    <t>ООО НПЦ "ПРОМКУРС"</t>
  </si>
  <si>
    <t>ТКП №EK-77 от 20.11.2025</t>
  </si>
  <si>
    <t>ТЗ №32-24 от 13.02.2024</t>
  </si>
  <si>
    <t>HSS230-A</t>
  </si>
  <si>
    <t>ВЗМ-КСО-140-Н-СФ-Р</t>
  </si>
  <si>
    <t>АТ 1600-3000-12,5</t>
  </si>
  <si>
    <t xml:space="preserve">Электропечь низкотемпературная камерная </t>
  </si>
  <si>
    <t>НК10.10.10/3,5 ИЗ</t>
  </si>
  <si>
    <t>Тележка автоклава</t>
  </si>
  <si>
    <t>TВ-S-60,2-A3</t>
  </si>
  <si>
    <t>28.29.31</t>
  </si>
  <si>
    <t>Счет на оплату №2748 от 21.11.2025</t>
  </si>
  <si>
    <t>Технико-коммерческое предложение                                   (ТКП),                               счет на оплату</t>
  </si>
  <si>
    <t>Предназначена для измельчения смол различных марок, пластика высокой и средней жесткости</t>
  </si>
  <si>
    <t>ТЗ №29-24 от 13.02.2024</t>
  </si>
  <si>
    <t>ТЗ №39-24 от 14.02.2024</t>
  </si>
  <si>
    <t>ТКП от 27.03.2026</t>
  </si>
  <si>
    <t>ТКП от 15.12. 2025</t>
  </si>
  <si>
    <t>ТКП 15.12.2025</t>
  </si>
  <si>
    <t>28.96.10.120</t>
  </si>
  <si>
    <t>Предназначен для изготовления изделий из термопластичных материалов литьем под давлением</t>
  </si>
  <si>
    <t>Log 90 А8</t>
  </si>
  <si>
    <t>28.41.33.120</t>
  </si>
  <si>
    <t>ТЗ №36-24 от 13.02.2024</t>
  </si>
  <si>
    <t>ТЗ №37-24 от 13.02.2024</t>
  </si>
  <si>
    <t>ТЗ №38-24 от 13.02.2024</t>
  </si>
  <si>
    <t>ТКП №2-3-2/216 от 18.04.2025</t>
  </si>
  <si>
    <t>250-1120х1000-1Э</t>
  </si>
  <si>
    <t>ТКП №2-3-2/1737 от 26.11.2025</t>
  </si>
  <si>
    <t>ООО "ОренПресс"</t>
  </si>
  <si>
    <t>НК 12.20.25/3,5 И4МТВ</t>
  </si>
  <si>
    <t>ТКП №9708 от 16.12.2025</t>
  </si>
  <si>
    <t xml:space="preserve">ТЗ №44-24 от 14.02.2024 </t>
  </si>
  <si>
    <t>Предназначена для проведения отверждения деталей из стеклопластиков различных марок при температуре до 350 ºС в условиях воздушной атмосферы с подводом вакуума</t>
  </si>
  <si>
    <t>ТЗ №40-24 от 14.02.2024</t>
  </si>
  <si>
    <t>М-950АС Jet</t>
  </si>
  <si>
    <t>Вертикально-сверлильный станок</t>
  </si>
  <si>
    <t xml:space="preserve">Вертикальный ОЦ портального типа с ЧПУ </t>
  </si>
  <si>
    <t>Токарный станок с УЦИ</t>
  </si>
  <si>
    <t xml:space="preserve">Радиально-сверлильный станок </t>
  </si>
  <si>
    <t>Сверлильно-фрезерный настольный станок</t>
  </si>
  <si>
    <t>Вертикально-фрезерный станок</t>
  </si>
  <si>
    <t>Токарный станок</t>
  </si>
  <si>
    <t>ТЗ №36-309 от 27.11.2025</t>
  </si>
  <si>
    <t>28.99.39.190</t>
  </si>
  <si>
    <t xml:space="preserve"> ТЗ №45-24 от 14.02.2024</t>
  </si>
  <si>
    <t>Предназначена для проведения отверждения деталей из стеклопластиков различных марок при температуре до 300 ºС в условиях воздушной атмосферы с подводом вакуума</t>
  </si>
  <si>
    <t>НК 30.30.20/3 И4МТВ</t>
  </si>
  <si>
    <t>ТЗ №10-321 от 08.02.2024</t>
  </si>
  <si>
    <t>ТКП №42 от 25.03.2026</t>
  </si>
  <si>
    <t>Предназначен для сверления отверстий в деталях из цветных и черных металлов, а также других материалов - дерево, пластик, диаметром сверления не более 12 мм</t>
  </si>
  <si>
    <t>28.41.22.110</t>
  </si>
  <si>
    <t xml:space="preserve"> ТЗ №35-24 от 13.02.2024</t>
  </si>
  <si>
    <t>65-500х500-1Э</t>
  </si>
  <si>
    <t>ТЗ №33-24 от 13.02.2024</t>
  </si>
  <si>
    <t>ТКП №2-3-2/1149 от 14.08.2025</t>
  </si>
  <si>
    <t>10-400х400-1ЭИ</t>
  </si>
  <si>
    <t>42-400х400-1ЭИ</t>
  </si>
  <si>
    <t xml:space="preserve">ТЗ №34-24 от 13.02.2024 </t>
  </si>
  <si>
    <t>ТЗ №42-24 от 14.02.2024</t>
  </si>
  <si>
    <t>ТКП №9279 от 26.11.2025</t>
  </si>
  <si>
    <t>НК 6.6.6/3,5 ИЗ</t>
  </si>
  <si>
    <t>Предназначена для проведения сушки арматуры при температуре до 250 ºС в условиях воздушной атмосферы</t>
  </si>
  <si>
    <t>ТЗ №31-24 от 13.02.2024</t>
  </si>
  <si>
    <t>33.20.29.000</t>
  </si>
  <si>
    <t>ОАО "НИТИ-ТЕСАР"</t>
  </si>
  <si>
    <t>Установка вальцевания и шприцевания резины</t>
  </si>
  <si>
    <t>ВШР-905М</t>
  </si>
  <si>
    <t>Предназначена для подготовки и получения заготовок различного профиля из резиновых невулканизированных смесей для изготовления резиновых колец по ОСТ В 38.052-80</t>
  </si>
  <si>
    <t>ТКП №638 от 21.11.2025</t>
  </si>
  <si>
    <t>ТКП №11955 от 12.08.2025</t>
  </si>
  <si>
    <t>ТЗ №27-24 от 13.02.2024</t>
  </si>
  <si>
    <t>29.24.32.521</t>
  </si>
  <si>
    <t>ПД 320 160х160</t>
  </si>
  <si>
    <t>Предназначены для подготовки (разогрева, листования) сырых резиновых смесей перед вулканизацией</t>
  </si>
  <si>
    <t>Вальцы резинообрабатывающие подогревательные</t>
  </si>
  <si>
    <t>26.51.70.110</t>
  </si>
  <si>
    <t>Предназначены для взвешивания заготовок</t>
  </si>
  <si>
    <t>ВEP-TORG-200-1</t>
  </si>
  <si>
    <t>Весы электронные</t>
  </si>
  <si>
    <t>ТКП №1453 от 21.11.2025</t>
  </si>
  <si>
    <t xml:space="preserve">ТЗ №30-24 от 13.02.2024 </t>
  </si>
  <si>
    <t>ООО "ЮУВЗ"</t>
  </si>
  <si>
    <t>28.41.23.130</t>
  </si>
  <si>
    <t>ТЗ №08-321 от 08.02.2024</t>
  </si>
  <si>
    <t>Предназначен для заточки широко-распространенного слесарного инструмента, для выполнения работ по заточке колоторежущего интсрумента и шлифовке наружных и внетренних плоских поверхностей</t>
  </si>
  <si>
    <t>ТКП №0991/11 от 26.11.2025</t>
  </si>
  <si>
    <t>Предназначен для резки металлов, полимерных и других материалов</t>
  </si>
  <si>
    <t>28.41.12</t>
  </si>
  <si>
    <t>Предназначен для механической обработки корпусных деталей сложной пространственной конфигурации, а также черновой и чистовой обработки сборочных единиц</t>
  </si>
  <si>
    <t xml:space="preserve">№97-373 от 15.04.2025 </t>
  </si>
  <si>
    <t>ТКП от 10.06.2025</t>
  </si>
  <si>
    <t>ТКП №256 от 30.04.2025</t>
  </si>
  <si>
    <t>ТЗ №54-373 от 22.07.2024</t>
  </si>
  <si>
    <t>28.41.21.110</t>
  </si>
  <si>
    <t>СQ6280С/3000</t>
  </si>
  <si>
    <t>Предназначен для выполнения различных такарных работ, таких как: обработки деталей средних и больших размеров, в условиях единичного и мелкосерийного производства</t>
  </si>
  <si>
    <t>28.22.14.120</t>
  </si>
  <si>
    <t>28.41.22.130</t>
  </si>
  <si>
    <t>31.09.11.190</t>
  </si>
  <si>
    <t>28.29.22.110</t>
  </si>
  <si>
    <t>28.21.13.110</t>
  </si>
  <si>
    <t>28.25.20.130</t>
  </si>
  <si>
    <t>27.51.23.120</t>
  </si>
  <si>
    <t>ТЗ №03-321 от 08.02.2024</t>
  </si>
  <si>
    <t>ТЗ №10-321от 08.02.2024</t>
  </si>
  <si>
    <t>ТЗ №53-24 от 27.02.2024</t>
  </si>
  <si>
    <t>ТЗ №112-373 от 02.12.2025</t>
  </si>
  <si>
    <t xml:space="preserve"> ТЗ №12-321 от 08.02.2024</t>
  </si>
  <si>
    <t>ТЗ 114-373 от 19.12.2025</t>
  </si>
  <si>
    <t>ТЗ №38-309 от 27.11.2025</t>
  </si>
  <si>
    <t>ТЗ №39-309 от 27.11.2025</t>
  </si>
  <si>
    <t>ООО "ОЦПН"</t>
  </si>
  <si>
    <t>Предназначен для выполнении механической обработки путем фрезерования плоских и фасонных плоскостей, сверления, растачивания, резьбонарезания, центрования, цекования, долбления и разметки деталей из разнообразных машиностроительных материалов с разных сторон за одну установку</t>
  </si>
  <si>
    <t>ТКП №37 от 16.02.2026</t>
  </si>
  <si>
    <t>ТКП от 24.11.2025</t>
  </si>
  <si>
    <t>Предназначен для выполнения сборочных, слесарных, монтажных и других видов работ на производстве (механическая обработка ДСЕ)</t>
  </si>
  <si>
    <t>Придназначен для выполнения механической обработки путем фрезерования плоских и фасонных плоскостей, сверления, растачивания, резьбонарезания, центрования, цекования, долбления и разметки деталей из разнообразных машиностроительных материалов с разных сторон за одну установку</t>
  </si>
  <si>
    <t>ТКП №38 от 16.02.2026</t>
  </si>
  <si>
    <t>ТКП №42 от 16.02.2026</t>
  </si>
  <si>
    <t>Предназначен для сверления отверстий в деталях из цветных и черных металлов, а также других материалов -дерево, пластик диаметром сверления не более 12 мм</t>
  </si>
  <si>
    <t>Универсальный горизонтально-фрезерный станок</t>
  </si>
  <si>
    <t>ТКП №40 от 16.02.2026</t>
  </si>
  <si>
    <t>ТКП №44 от 16.02.2026</t>
  </si>
  <si>
    <t>Предназначен для выполнения широкого спектра работ по обработке цветных и черных металлов, а также других материалов (дерево, пластик) включая сверление, зенкерование, рассверливание, нарезание резьбы, а также фрезерование плоскостей, пазов, канавок и других поверхностей</t>
  </si>
  <si>
    <t>Выписка из реестра российской промышленной продукции               № 10729179  и  № 10729180 от 13.10.2025</t>
  </si>
  <si>
    <t>Россия</t>
  </si>
  <si>
    <t>Китай</t>
  </si>
  <si>
    <t>Камера дробеструйной очистки</t>
  </si>
  <si>
    <t>ООО "ВМЗ"</t>
  </si>
  <si>
    <t>Камера стационарная очистная</t>
  </si>
  <si>
    <t>ООО "АТМ"</t>
  </si>
  <si>
    <t>HUARE Machinery Manufacturing Cо</t>
  </si>
  <si>
    <t>АО "Масса-К"</t>
  </si>
  <si>
    <t>Ningbo Chuangji Machinery Cо</t>
  </si>
  <si>
    <t>ПАО "ГИДРОПРЕСС"</t>
  </si>
  <si>
    <t>DYNO SEIKI</t>
  </si>
  <si>
    <t>ООО ТПК "ВЕРСТАКОФФ"</t>
  </si>
  <si>
    <t>КП №124 от    20.10.2025</t>
  </si>
  <si>
    <t>XW6032B</t>
  </si>
  <si>
    <t>Х5040А</t>
  </si>
  <si>
    <t>WEIDA</t>
  </si>
  <si>
    <t>Z3032</t>
  </si>
  <si>
    <t>GREENFIELD</t>
  </si>
  <si>
    <t>Предназначена для очищения поверхности, снятия слоев пленки, снятия ржавчины, окалины, поверхностных загрязнений, получения необходимой шероховатости, подготовки поверхности под нанесение антикоррозионных покрытий (в том числе и лакокрасочных)</t>
  </si>
  <si>
    <t>Шкаф вытяжной</t>
  </si>
  <si>
    <t>Болгария</t>
  </si>
  <si>
    <t>ТМ «Rezon»</t>
  </si>
  <si>
    <t>ТКП №ЛС12/12 от 11.12.2025 г.</t>
  </si>
  <si>
    <t>Предназначен для сушки высокотемпературного покрытия</t>
  </si>
  <si>
    <t>Х5032А</t>
  </si>
  <si>
    <t>Предназначен для обработки горизонтальных и вертикальных плоскостей, пазов, канавок, уступов, углов и других поверхностей методом фрезерования</t>
  </si>
  <si>
    <t>Предназначена для нанесения теплоизлучающего покрытия SiC+ZrO2 на детали полуцилиндрической формы диаметра 139 мм и длинной 620±0,5 мм из нержавеющей стали</t>
  </si>
  <si>
    <t>Предназначена для защиты от пыли и взаимного перемещения напылительного блока и детали</t>
  </si>
  <si>
    <t>Предназначено для вытяжки запыленного воздуха из пылезащитной камеры и дальнейшей очистки ее от пыли</t>
  </si>
  <si>
    <t>Пылезащитная камера с приводами</t>
  </si>
  <si>
    <t xml:space="preserve">Шкаф вакуумно сушильный </t>
  </si>
  <si>
    <t>PV-28</t>
  </si>
  <si>
    <t>Установка регенерации жидкоси</t>
  </si>
  <si>
    <t>ГФВД-17</t>
  </si>
  <si>
    <t>ТЗ б-н от 11.07.2024</t>
  </si>
  <si>
    <t>ТЗ б/н от 16.03.2026</t>
  </si>
  <si>
    <t>Предназначен для бережной термообработки, сушки, выпариывания и стерилизации материалов в вакууме при температурах +200ºС</t>
  </si>
  <si>
    <t>ООО "ТУЛА-ТЕРМ"</t>
  </si>
  <si>
    <t>28.99.31.120</t>
  </si>
  <si>
    <t>28.29.12.190</t>
  </si>
  <si>
    <t>АО "НИИ "Гермес"</t>
  </si>
  <si>
    <t>АО "СКТБ СПУ"</t>
  </si>
  <si>
    <t>Предназначена для очистки, восстановления и повторного использования отработанных жидких сред</t>
  </si>
  <si>
    <t>ТКП №440/31-2026 от 07.04.2026</t>
  </si>
  <si>
    <t>Цех 20 в осях Г-Д/7-32 и Д-Ж/24-31 корпус 95</t>
  </si>
  <si>
    <t>Ksitex</t>
  </si>
  <si>
    <t>ООО "Паргарант"</t>
  </si>
  <si>
    <t>28.22.14.121</t>
  </si>
  <si>
    <t>ООО "ПЗПО"</t>
  </si>
  <si>
    <t>Участок промывки цеха 27 в осях П-П2/6-11 корпус 12К</t>
  </si>
  <si>
    <t>Участок изготовления блока агрегатного второй ступени РН «Ангара-1.2» цеха 66 в осях Н-П/13-21 корпуса 12В</t>
  </si>
  <si>
    <t>Участок изготовления блока агрегатного второй ступени РН «Ангара-1.2» цеха 66</t>
  </si>
  <si>
    <t>Комплект 
средств заправки системы терморегулирования</t>
  </si>
  <si>
    <t>Предназначен для проведения работ по заправке теплоносителем системы терморегулирования РН</t>
  </si>
  <si>
    <t>НСО</t>
  </si>
  <si>
    <t>РФ</t>
  </si>
  <si>
    <t>Модернизация мостового 
крана</t>
  </si>
  <si>
    <t>МК-10</t>
  </si>
  <si>
    <t>Предназначен для перемещения изделий РН. Грузоподъемность 10 т.</t>
  </si>
  <si>
    <t>⸻</t>
  </si>
  <si>
    <t>Участок термической обработки цеха 38 в осях Г’-Д’/24-30 корпуса 12Е</t>
  </si>
  <si>
    <t>Участок термической обработки цеха 38</t>
  </si>
  <si>
    <t xml:space="preserve">Агрегат для 
термической обработки элеваторный с окислительной атмосферой </t>
  </si>
  <si>
    <t>СЭОА 45.15/6</t>
  </si>
  <si>
    <t>Реестровый номер МПТ № 10550863 от 17.07.2024 
ЕАЭС № RU Д-RU.ЗА09.В.08535/22 от 15.12.2022</t>
  </si>
  <si>
    <t>Предназначен для термообработки (закалки) деталей из алюминиевых сплавов.</t>
  </si>
  <si>
    <t>Xiamen Xianglongsheng Trade Co.,Ltd</t>
  </si>
  <si>
    <t>MC-250NFA-NC</t>
  </si>
  <si>
    <t>Разрешение № 96391/2025 от 17.09.2025</t>
  </si>
  <si>
    <t>Вертикально – фрезерный станок</t>
  </si>
  <si>
    <t>XILI</t>
  </si>
  <si>
    <t xml:space="preserve">          Х5032</t>
  </si>
  <si>
    <t>Разрешение № 96791/2025 от 10.10.2025</t>
  </si>
  <si>
    <t xml:space="preserve">Станок электроэрозионный прошивочный с ЧПУ </t>
  </si>
  <si>
    <t>Shenzhen Joint Machinery Co., Ltd</t>
  </si>
  <si>
    <t>VYMAT MS-DC640C</t>
  </si>
  <si>
    <t>Разрешение № 84872/2025 от 11.07.2025</t>
  </si>
  <si>
    <t>Taijixin Machinery Co., Ltd»</t>
  </si>
  <si>
    <t xml:space="preserve">ТХ7В4S </t>
  </si>
  <si>
    <t>Разрешение № 97377/2025 от 18.09.2025</t>
  </si>
  <si>
    <t>TX-15B</t>
  </si>
  <si>
    <t>Разрешение № 97374/2025 от 03.10.2025</t>
  </si>
  <si>
    <t>TX17B4S</t>
  </si>
  <si>
    <t>Разрешение № 97375/2025 от 18.09.2025</t>
  </si>
  <si>
    <t>ООО «Завод Промстроймаш»</t>
  </si>
  <si>
    <t>2М112</t>
  </si>
  <si>
    <t>Автомат продольного точения</t>
  </si>
  <si>
    <t>«Finist machinery Co., Ltd»</t>
  </si>
  <si>
    <t>FF-38BSY</t>
  </si>
  <si>
    <t xml:space="preserve"> ООО «СтанкоМаш-Строй»</t>
  </si>
  <si>
    <t>СТ16К25Б/1000</t>
  </si>
  <si>
    <t>Лазерный маркиратор Минимаркер 2 М30 РА</t>
  </si>
  <si>
    <t>«ООО Лазерный Центр»</t>
  </si>
  <si>
    <t>Минимаркер 2 М30 РА</t>
  </si>
  <si>
    <t xml:space="preserve">
ЕАЭС N RU Д-RU.РА09.В.47737/23</t>
  </si>
  <si>
    <t>Токарный обрабатывающий центр с ЧПУ</t>
  </si>
  <si>
    <t xml:space="preserve">«Veria Seiki» </t>
  </si>
  <si>
    <t>VC52-500SMCY</t>
  </si>
  <si>
    <t>Разрешение № 85495/2025 от 05.09.2025</t>
  </si>
  <si>
    <t>Электроэрозионный координатно-прошивной станок</t>
  </si>
  <si>
    <t>Sodick</t>
  </si>
  <si>
    <t>AL40Gs</t>
  </si>
  <si>
    <t>Цех 37 в осях К-Н/28-43 корпуса 12М</t>
  </si>
  <si>
    <t xml:space="preserve"> Цех изготовления нормалей 37</t>
  </si>
  <si>
    <t>28.41.24.130</t>
  </si>
  <si>
    <t>28.41.24.131</t>
  </si>
  <si>
    <t xml:space="preserve">28.99.39.190 </t>
  </si>
  <si>
    <t>28.41.33.125</t>
  </si>
  <si>
    <t>28.41.33.126</t>
  </si>
  <si>
    <t>28.41.33.127</t>
  </si>
  <si>
    <t xml:space="preserve">28.41.21.130 </t>
  </si>
  <si>
    <t>28.41.2.110</t>
  </si>
  <si>
    <t>28.21.13.127</t>
  </si>
  <si>
    <t>28.41.21.120</t>
  </si>
  <si>
    <t>28.41.12.130</t>
  </si>
  <si>
    <t>Цех гальвано-термический 27</t>
  </si>
  <si>
    <t>Цех изготовления ДСЕ из неметаллов 20</t>
  </si>
  <si>
    <t>Участок термической обработки цеха 27 в осях А-В/15-23 корпуса 95</t>
  </si>
  <si>
    <t>Электропечь шахтная отпускная</t>
  </si>
  <si>
    <t>ПШО 7.10/7И1</t>
  </si>
  <si>
    <t>Реестровый номер МПТ №10550840 от 17.07.2024
ЕАЭС № RU Д-RU.ЗА09.В.08535/22 от 15.12.2022</t>
  </si>
  <si>
    <t>Электропечной агрегат для термической обработки с окислительной атмосферой</t>
  </si>
  <si>
    <t>СЭОА 8.10/6</t>
  </si>
  <si>
    <t>Реестровый номер МПТ №10550863 от 17.07.2024 ЕАЭС № RU Д-RU.ЗА09.В.08535/22 от 15.12.2022</t>
  </si>
  <si>
    <t xml:space="preserve">Электропечь низкотемпературная отпускная </t>
  </si>
  <si>
    <t>НКО 7.7.10/7</t>
  </si>
  <si>
    <t>Реестровый номер МПТ №10550841 от 17.07.2024
ЕАЭС № RU Д-RU.ЗА09.В.08535/22 от 15.12.2022</t>
  </si>
  <si>
    <t>Электропечь низкотемпературная камерная</t>
  </si>
  <si>
    <t>НК 10.10.10/3,5ИЗ</t>
  </si>
  <si>
    <t>Реестровый номер МПТ №10550842 от 17.07.2024
ЕАЭС № RU Д-RU.ЗА09.В.08535/22 от 15.12.2022</t>
  </si>
  <si>
    <t>НК 6.6.6/3,5ИЗ</t>
  </si>
  <si>
    <t>РионТерм</t>
  </si>
  <si>
    <t>ШСВ-80В</t>
  </si>
  <si>
    <t xml:space="preserve">Электропечь сопротивления шахтная с вакуумированной атмосферой </t>
  </si>
  <si>
    <t xml:space="preserve">СШВ 7.10/7-0,1 </t>
  </si>
  <si>
    <t>Реестровый номер МПТ №10550847 от 17.07.2024
ЕАЭС № RU Д-RU.ЗА09.В.08535/22 от 15.12.2022</t>
  </si>
  <si>
    <t>Твердомер по Роквеллу</t>
  </si>
  <si>
    <t>ООО "Метротест"</t>
  </si>
  <si>
    <t>ИТР-60/150-М</t>
  </si>
  <si>
    <t>Регистрационный номер в Реестре Средств Измерений: Российской Федерации № 86632-22</t>
  </si>
  <si>
    <t>Твердомер по Бринеллю</t>
  </si>
  <si>
    <t>Регистрационный номер в Реестре Средств Измерений:  Российской Федерации № 85658-22</t>
  </si>
  <si>
    <t>Твердомер по Виккерсу</t>
  </si>
  <si>
    <t xml:space="preserve">ИТВ-100-I-AC </t>
  </si>
  <si>
    <t>Регистрационный номер в Реестре Средств Измерений: Российской Федерации № 85740-22</t>
  </si>
  <si>
    <t>Участок термической обработки цеха 27</t>
  </si>
  <si>
    <t>26.51.62.110</t>
  </si>
  <si>
    <t xml:space="preserve">26.51.62.110 </t>
  </si>
  <si>
    <t>Цех кузнечно-прессовый во вновь возводимом корпусе</t>
  </si>
  <si>
    <t>Цех кузнечно-
прессовый</t>
  </si>
  <si>
    <t>Печь с газовым нагревом термическая</t>
  </si>
  <si>
    <t>Предназначена для нагрева под ковку и штамповку стальных заготовок при температуре до 1300 °С в условиях воздушной атмосферы</t>
  </si>
  <si>
    <t>ПГТ 12.13.6/13К</t>
  </si>
  <si>
    <t xml:space="preserve">28.21.12.000 </t>
  </si>
  <si>
    <t>Электропечь плавильная</t>
  </si>
  <si>
    <t>Предназначена для литья из цинка и свинца для изготовления свинцово-цинковых штампов</t>
  </si>
  <si>
    <t>ПП 8,6.8,3/7</t>
  </si>
  <si>
    <t>Электропечной агрегат для термической обработки элеваторный с окислительной атмосферой</t>
  </si>
  <si>
    <t xml:space="preserve">28.21.13.111 </t>
  </si>
  <si>
    <t>Электропечь камерная</t>
  </si>
  <si>
    <t>Предназначена для нагрева заготовок под ковку и штамповку при температуре до 1000 °С в условиях воздушной атмосферы с принудительной циркуляцией</t>
  </si>
  <si>
    <t>ПКМ 8.16.8/10М</t>
  </si>
  <si>
    <t>Предназначена для нагрева заготовок под ковку и штамповку при температуре до 1000 °С в условиях воздушной атмосферы</t>
  </si>
  <si>
    <t>Электропечь с выдвижным подом</t>
  </si>
  <si>
    <t>Предназначена для термообработки ковочных и обрезных штампов под штамповку при температуре до 1250 °С в условиях воздушной атмосферы</t>
  </si>
  <si>
    <t>ПВП 10.15.10/12,5М</t>
  </si>
  <si>
    <t>Предназначена для нагрева заготовок под ковку и штамповку при температуре до 700 °С в условиях воздушной атмосферы</t>
  </si>
  <si>
    <t>ООО "МИУС"</t>
  </si>
  <si>
    <t>СНО 10.12.8/7М</t>
  </si>
  <si>
    <t>Электропечь низкотемпературная отпускная</t>
  </si>
  <si>
    <t>Предназначена для отпуска хвостовиков ковочных штампов под штамповку при температуре до 700 °С в условиях воздушной атмосферы</t>
  </si>
  <si>
    <t>НКО 15.20.8/7ВПМ</t>
  </si>
  <si>
    <t xml:space="preserve">Предназначена для нагрева ковочных штампов под штамповку при температуре до 500°С в условиях воздушной атмосферы. </t>
  </si>
  <si>
    <t>НК 22.36.22/5 И4М</t>
  </si>
  <si>
    <t>Предназначена для проведения термической обработки черных и цветных металлов, в том числе алюминиевых сплавов при температуре до 700 °С в условиях воздушной атмосферы</t>
  </si>
  <si>
    <t>НКО 30.52.13/7М</t>
  </si>
  <si>
    <t>Предназначена для проведения отжига и старения металлических изделий ри температуре до 1250 °С в условиях воздушной атмосферы</t>
  </si>
  <si>
    <t>ПВП 15.22.8/12,5М</t>
  </si>
  <si>
    <t xml:space="preserve">Электропечь шахтная закалочная </t>
  </si>
  <si>
    <t>Предназначена для проведения закалки, отпуска, старения, поковки и других видов термообработки при температуре до 1200 °С в условиях воздушной атмосферы</t>
  </si>
  <si>
    <t>ПШЗ 10.10/12И1</t>
  </si>
  <si>
    <t xml:space="preserve">Электропечь шахтная отпускная </t>
  </si>
  <si>
    <t>Электропечной агрегат для термической обработки муфельный с окислительной атмосферой</t>
  </si>
  <si>
    <t>Предназначена для нагрева (термообработки) стальных поковок при температуре до 1250 °С в условиях воздушной атмосферы с охлаждением в баке с водой</t>
  </si>
  <si>
    <t>СНОА 9.14.7/12,5-В3</t>
  </si>
  <si>
    <t>Молот выколоточный</t>
  </si>
  <si>
    <t>Предназначен для доводки листовых деталей после формообразования</t>
  </si>
  <si>
    <t>ООО "Югточмаш"</t>
  </si>
  <si>
    <t>М002</t>
  </si>
  <si>
    <t xml:space="preserve">28.41.33.130 </t>
  </si>
  <si>
    <t>М004</t>
  </si>
  <si>
    <t>Anyang Forging Press Machinery Industry Co., Ltd.</t>
  </si>
  <si>
    <t>С41-250</t>
  </si>
  <si>
    <t>КНР</t>
  </si>
  <si>
    <t>7500,00</t>
  </si>
  <si>
    <t>28.41.33.110</t>
  </si>
  <si>
    <t>С41-400</t>
  </si>
  <si>
    <t>С43Q-25 (1T)</t>
  </si>
  <si>
    <t>Предназначен для изготовления штамповок из стального и алюминиевого прутка. Масса падающих частей 3,15 т</t>
  </si>
  <si>
    <t>С43Q-80 (3T)</t>
  </si>
  <si>
    <t>28.41.33.130</t>
  </si>
  <si>
    <t>1539.01</t>
  </si>
  <si>
    <t>JS31-160</t>
  </si>
  <si>
    <t xml:space="preserve">28.41.33.190 </t>
  </si>
  <si>
    <t xml:space="preserve">Ножницы высечные </t>
  </si>
  <si>
    <t>Н535</t>
  </si>
  <si>
    <t xml:space="preserve">Ножницы двухдисковые одностоечные </t>
  </si>
  <si>
    <t>Н4420</t>
  </si>
  <si>
    <t>Вертикально-сверлильный</t>
  </si>
  <si>
    <t>Предназначен для сверления отверстий в деталях типа штампов, пресс-форм, а также изделий имеющих пространственно-сложную конфигурацию</t>
  </si>
  <si>
    <t>ProTech</t>
  </si>
  <si>
    <t xml:space="preserve">VDM-5050 </t>
  </si>
  <si>
    <t xml:space="preserve">28.41.22.110 </t>
  </si>
  <si>
    <t>Вертикальный обрабатывающий центр портального типа с ЧПУ</t>
  </si>
  <si>
    <t>Предназначен для механической обработки деталей типа штампов, пресс-форм, поковок, а также изделий, имеющих сложную пространственную форму</t>
  </si>
  <si>
    <t>Предназначен для резки поковок и заготовок из черных и цветных металлов</t>
  </si>
  <si>
    <t xml:space="preserve">BS-460DSAL </t>
  </si>
  <si>
    <t xml:space="preserve">28.41.24.120 </t>
  </si>
  <si>
    <t>Dalian Haochen Tradedevelopment CO., LTD</t>
  </si>
  <si>
    <t xml:space="preserve">METMACHINE LSZ110100-NLAST0 </t>
  </si>
  <si>
    <t>Предназначен для резки облоя на поковках и штамповках из черных и цветных металлов</t>
  </si>
  <si>
    <t>Обрабатывающий центр с ЧПУ</t>
  </si>
  <si>
    <t>Предназначен для механической обработки деталей типа штампов, пресс-форм, а также изделий имеющих сложную конфигурацию</t>
  </si>
  <si>
    <t>F-Tech</t>
  </si>
  <si>
    <t xml:space="preserve">FVM 650 </t>
  </si>
  <si>
    <t>Плоскошлифовальный станок</t>
  </si>
  <si>
    <t>Предназначен для выполнения шлифовальных работ</t>
  </si>
  <si>
    <t xml:space="preserve"> PFG-50150AHR </t>
  </si>
  <si>
    <t xml:space="preserve">28.41.23.130 </t>
  </si>
  <si>
    <t>Предназначен для механической обработки деталей типа тел вращения: фланцев, валов и т.п. На Оборудовании выполняются такие операций как точение, растачивание, отрезание, сверление</t>
  </si>
  <si>
    <t xml:space="preserve">28.41.21.110 </t>
  </si>
  <si>
    <t>Предназначен для различных слесарных работ (снятия заусенцев, снятия фасок, обдирки и т.п.), заточки слесарного инструмента</t>
  </si>
  <si>
    <t>ООО "Вятский станкостроительный завод"</t>
  </si>
  <si>
    <t>Предназначен для выполнения слесарных работ, обдирки, зачистки, удаление дефектов на заготовках и т.п</t>
  </si>
  <si>
    <t>1 843,86</t>
  </si>
  <si>
    <t>Универсальный токарный станок</t>
  </si>
  <si>
    <t>Предназначен для выполнения различных токарных работ: обработки деталей средних и больших размеров, в условиях единичного и мелкосерийного производства</t>
  </si>
  <si>
    <t>Камера струруйной очистки</t>
  </si>
  <si>
    <t>КСО 160-И-Ф</t>
  </si>
  <si>
    <t>ПАО "Машиностроительный завод имени М.И. Калинина"</t>
  </si>
  <si>
    <t>ЭП-1620</t>
  </si>
  <si>
    <t>28.22.15.110</t>
  </si>
  <si>
    <t xml:space="preserve">Твердомер по Бринеллю </t>
  </si>
  <si>
    <t>ТШ-2М</t>
  </si>
  <si>
    <t xml:space="preserve">Холодильное оборудование </t>
  </si>
  <si>
    <t>Предназначено для очистки от окалины, снятия заусенцев и полирования получения необходимой шероховатости</t>
  </si>
  <si>
    <t>Предназначено для очистки от окалины и песка, снятия ржавчины и заусенцев и получения необходимой шероховатости, упрочнения, а также подготовки поверхности перед нанесением антикорозионных покрытий</t>
  </si>
  <si>
    <t>ООО "Великолукский механический завод"</t>
  </si>
  <si>
    <t xml:space="preserve">Сатураторная </t>
  </si>
  <si>
    <t>ООО "Агродонупак"</t>
  </si>
  <si>
    <t>Дельта АТ-101/А</t>
  </si>
  <si>
    <t>28.99.30</t>
  </si>
  <si>
    <t>Предназначен для определения твердости металла по методу вдавливания в испытуемое изделие стального шарика под воздействием заданной испытательной нагрузки в течении определенного времени</t>
  </si>
  <si>
    <t>ООО "Метолаб"</t>
  </si>
  <si>
    <t>КМ-10,0-24,5-24,0-А5-У3</t>
  </si>
  <si>
    <t>17 740,00</t>
  </si>
  <si>
    <t>КПР-10,0-18,5-18-А5-У3</t>
  </si>
  <si>
    <t>ПАО "Тяжпрессмаш"</t>
  </si>
  <si>
    <t>МК1,0</t>
  </si>
  <si>
    <t>28.22.18.280</t>
  </si>
  <si>
    <t>АО "ПКБ "Техноприбор"</t>
  </si>
  <si>
    <t>СКАС-5000</t>
  </si>
  <si>
    <t>28.22.18.261</t>
  </si>
  <si>
    <t>ООО "Железная -МебельЮг"</t>
  </si>
  <si>
    <t>СФМ 3000х2100х600</t>
  </si>
  <si>
    <t xml:space="preserve">31.09.11.120 </t>
  </si>
  <si>
    <t>ООО "Метпромебель"</t>
  </si>
  <si>
    <t>СТ-600</t>
  </si>
  <si>
    <t>31.09.11.120</t>
  </si>
  <si>
    <t>Стойка с ящиками 1150х2020</t>
  </si>
  <si>
    <t>Lonking International Trade Co. Ltd.</t>
  </si>
  <si>
    <t xml:space="preserve">28.22.15.110 </t>
  </si>
  <si>
    <t xml:space="preserve">Кран мостовой электрический двухбалочный опорный </t>
  </si>
  <si>
    <t xml:space="preserve">28.22.14.121 </t>
  </si>
  <si>
    <t>28.22.14.123</t>
  </si>
  <si>
    <t>Отдел 110 во вновь возводимом корпусе</t>
  </si>
  <si>
    <t>ЗАО "Ариада"</t>
  </si>
  <si>
    <t xml:space="preserve">КХН 7,7 </t>
  </si>
  <si>
    <t>28.25.13.112</t>
  </si>
  <si>
    <t>Стеллаж глухой с запирающимися дверцами</t>
  </si>
  <si>
    <t>Предназначен для хранения и выдачи металлических листов длиной до 6000 мм</t>
  </si>
  <si>
    <t>Автоматизированная система хранения</t>
  </si>
  <si>
    <t>Электрический вилочный погрузчик</t>
  </si>
  <si>
    <t>Предназначен для осуществления перемещения вдоль пролета, подъема, опускания крупногабаритных сборочных изделий.  Грузоподъемность 10 т.</t>
  </si>
  <si>
    <t>Предназначен для осуществления подъема, опускания крупногабаритных сборочных изделий.  Грузоподъемность 5 т.</t>
  </si>
  <si>
    <t>Кран-балка</t>
  </si>
  <si>
    <t>Предназначен для прямой, круговой и фигурной резки листового материала по наружным и внутренним контурам. При оснащение соответсвующими приспособлениями на них можно выполнять высечку, просечку пазов, гибку замковых соединений, вытяжку, клепку, чеканку, штамповку, выколотку и т.п.</t>
  </si>
  <si>
    <t>ООО "Кувандыкский завод кузнечно-прессового оборудования "Долина"</t>
  </si>
  <si>
    <t>1 300,00</t>
  </si>
  <si>
    <t>28.41.34.900</t>
  </si>
  <si>
    <t>Предназначен для прямой, круговой и фигурной резки листового материала по наружным и внутренним контурам</t>
  </si>
  <si>
    <t>Тираспольский завод литейных машин имени С.М. Кирова</t>
  </si>
  <si>
    <t>2 520,00</t>
  </si>
  <si>
    <t>28.41.32</t>
  </si>
  <si>
    <t>Специальный горизонтально расточной станок  с технологическим приспособлением</t>
  </si>
  <si>
    <t>Участок изготовления головных обтекателей РН «Ангара» цеха 26 в корпусе 12Г</t>
  </si>
  <si>
    <t>Участок изготовления головных обтекателей РН «Ангара» цеха 26</t>
  </si>
  <si>
    <t>ГРС-5350 с ПФ – Композит 5350</t>
  </si>
  <si>
    <t>ООО «Станкозавод «ТБС»</t>
  </si>
  <si>
    <t>125,02</t>
  </si>
  <si>
    <t>47,00</t>
  </si>
  <si>
    <t>Стереомикроскоп</t>
  </si>
  <si>
    <t>Рентгенофлуоресцентный анализатор</t>
  </si>
  <si>
    <t>Центральная заводская лаборатория отдела 317</t>
  </si>
  <si>
    <t>Magus Stereo 8B</t>
  </si>
  <si>
    <t>Метэксперт</t>
  </si>
  <si>
    <t>ООО «Руспромконтроль»</t>
  </si>
  <si>
    <t>"Sunny Optical Technology 
Company Limited"</t>
  </si>
  <si>
    <r>
      <t xml:space="preserve">Предназначен для проведения </t>
    </r>
    <r>
      <rPr>
        <sz val="14"/>
        <color rgb="FF000000"/>
        <rFont val="Times New Roman"/>
        <family val="1"/>
        <charset val="204"/>
      </rPr>
      <t>термообработки (закалки) деталей из алюминиевых сплавов</t>
    </r>
  </si>
  <si>
    <r>
      <t xml:space="preserve">Предназначена для </t>
    </r>
    <r>
      <rPr>
        <sz val="14"/>
        <color rgb="FF000000"/>
        <rFont val="Times New Roman"/>
        <family val="1"/>
        <charset val="204"/>
      </rPr>
      <t>отпуска, старения, разводораживающего отжига металлов и других видов термообработки при температуре до 700 °С в условиях воздушной атмосферы</t>
    </r>
  </si>
  <si>
    <t xml:space="preserve">Пресс гидравлический двойного действия </t>
  </si>
  <si>
    <t>Предназначен для штамповки, гибки, вытяжки и пробивки отверстий. Усилие 2500кН</t>
  </si>
  <si>
    <t>Система ручной лазерной очистки</t>
  </si>
  <si>
    <t>Предназначено для высокопроизводительного удаления сложных загрязнений на технологическом оборудовании.</t>
  </si>
  <si>
    <t>ООО "ВПГ
ЛАЗЕРУАН"</t>
  </si>
  <si>
    <t>Разрешение №10744422 от 20.11.2025</t>
  </si>
  <si>
    <t xml:space="preserve">28.21.13.127 </t>
  </si>
  <si>
    <t>Light CLEAN X 
LHCX-F300-15</t>
  </si>
  <si>
    <t xml:space="preserve">26.51.61.110 </t>
  </si>
  <si>
    <t xml:space="preserve">26.51.43.162 </t>
  </si>
  <si>
    <t>Предназначен для установки и базирования заготовки, комплексной механической обработки наружных цилиндрических и конических, а так же торцовых поверхностей и проведения измерений как на заготовке, так и на готовом изделии</t>
  </si>
  <si>
    <t>Предназначен для изготовления поковок из стальных и алюминиевых прутков методом протяжки, осадки. Масса падающих частей 250 кг</t>
  </si>
  <si>
    <t>Предназначен для изготовления поковок из стальных и алюминиевых прутков методом протяжки, осадки. Масса падающих частей 400 кг</t>
  </si>
  <si>
    <t>Предназначен для изготовления штамповок из стального и алюминиевого прутка. Масса падающих частей 1 т.</t>
  </si>
  <si>
    <t>Предназначен для изготовления из стальных и алюминивых материалов поковок методом осадки, протяжки, прошивки отверстий на плоских и фасонных бойках. Масса падающих частей 1 т.</t>
  </si>
  <si>
    <t>Предназначен для изготовления из стальных и алюминивых материалов поковок методом осадки, протяжки, прошивки отверстий на плоских и фасонных бойках. Масса падающих частей 3,15 т.</t>
  </si>
  <si>
    <t>С16Q-30 (1Т)</t>
  </si>
  <si>
    <t>С16Q-80 (3Т)</t>
  </si>
  <si>
    <t>Паровоздушный ковочный молот с открытым штампом</t>
  </si>
  <si>
    <t>Паровоздушный штамповочный молот с закрытым штампом</t>
  </si>
  <si>
    <t>Молот ковочный пневматический</t>
  </si>
  <si>
    <t>Пресс гидравлический</t>
  </si>
  <si>
    <t>JS31‐400</t>
  </si>
  <si>
    <t>Пресс однокривошипный простого действия закрытый (обрезной)</t>
  </si>
  <si>
    <t>Предназначен для штамповки, гибки, вытяжки и пробивки отверстий. Усилие 8000 кН.</t>
  </si>
  <si>
    <t>Предназначен для правки (рихтовки), прошивки, калибровки, запрессовки заготовок и изделий. Усилие 1600 кН.</t>
  </si>
  <si>
    <t>Предназначен для обрезки облоя у штамповок в горячем и холодном состоянии, прошивки отверстий. Усилие 4000 кН.</t>
  </si>
  <si>
    <t>Предназначен преимущественно для правки, (рихтовки), прошивки, калибровки, запрессовки заготовок и изделий в кузнечном цехе.
Усилие 630 кН.</t>
  </si>
  <si>
    <t>Центральная заводская лаборатория отдела 317 в корпусе 95</t>
  </si>
  <si>
    <t xml:space="preserve">ИТБ-3000-II-АСУ </t>
  </si>
  <si>
    <t>Шкаф сушильный 
вакуумный</t>
  </si>
  <si>
    <t>АО «Эмкора»</t>
  </si>
  <si>
    <t>Стеллаж фронтальный</t>
  </si>
  <si>
    <t xml:space="preserve">Стойка с ящиками </t>
  </si>
  <si>
    <t>Предназначен для хранения приспособлений и инструментов. Габаритные размеры (В*Ш*Г): 3000х2100х600 мм.</t>
  </si>
  <si>
    <t>Предназначен для хранения метизов, приспособлений и инструментов. Габаритные размеры (В*Ш*Г): 2100х1200х300 мм.</t>
  </si>
  <si>
    <t>LG30B</t>
  </si>
  <si>
    <t>Предназначен для подъема металлических заготовок на складе хранения металла. Грузоподъемность 3 т.  Li-ion АКБ.</t>
  </si>
  <si>
    <t>Локомотивное депо</t>
  </si>
  <si>
    <t>Дисковый 
отрезной станок</t>
  </si>
  <si>
    <t>Холодновысадочный 
автомат</t>
  </si>
  <si>
    <t>Настольно-сверлильный 
станок</t>
  </si>
  <si>
    <t>Токарно-винторезный 
станок</t>
  </si>
  <si>
    <t xml:space="preserve">Ременной компрессор  </t>
  </si>
  <si>
    <t>Foxweld</t>
  </si>
  <si>
    <t>Предназначен для выработки  сжатого воздуха</t>
  </si>
  <si>
    <t>Локомотивное депо во вновь возводимом корпусе</t>
  </si>
  <si>
    <t xml:space="preserve">AEROMAX 1350/500 
HP 9021 </t>
  </si>
  <si>
    <t xml:space="preserve">Кран-балка мостовая </t>
  </si>
  <si>
    <t>Грузоподъемность 3,2 т</t>
  </si>
  <si>
    <t>КМК-3,2</t>
  </si>
  <si>
    <t>Предназначена для очищения поверхности, снятия слоев пленки, поверхностных загрязнений, получения необходимой шероховатости, подготовки поверхности под нанесение антикоррозионных покрытий (в том числе и лакокрасочных)</t>
  </si>
  <si>
    <t>28.13.26</t>
  </si>
  <si>
    <t>Предназначен для сверления, рассверливания, зенкерования, развертывания отверстий диаметром до 12 мм в деталях из чугуна, стали, цветных сплавов и неметаллических материалов</t>
  </si>
  <si>
    <t>Р А С Ч Е Т</t>
  </si>
  <si>
    <t>предполагаемой (предельной) стоимости приобретения оборудования (рабочих мест)</t>
  </si>
  <si>
    <t>с комплектом технологической оснастки и монтажных работ по его установке</t>
  </si>
  <si>
    <t>(полное наименование организации)</t>
  </si>
  <si>
    <t>«ПО «ПОЛЕТ» - филиал АО «ГКНПЦ им. М.В. Хруничева» в г. Омске</t>
  </si>
  <si>
    <t>ООО "Оренпресс"</t>
  </si>
  <si>
    <t xml:space="preserve">BALLU </t>
  </si>
  <si>
    <t>27.51.26.110</t>
  </si>
  <si>
    <t>Предназначен для высокоэффективной сушки, термообработки и стерилизации материалов, чувствительных к нагреву и окислению</t>
  </si>
  <si>
    <t>Предназначен для обработки глухих и сквозных 
отверстий в обычных и твердых токопроводящих материалах</t>
  </si>
  <si>
    <t>Предназначен для изготовления заклепок, заготовок болтов, винтов и подобных изделий стержневого типа из стальных и алюминиевых проволок или прутка</t>
  </si>
  <si>
    <t>Предназначен для механической обработки детали типа ниппели с высокой точностью и качеством получаемой поверхности при большой производительности с использованием калиброванного прутка. Одновременная обработка 2-х деталей</t>
  </si>
  <si>
    <t xml:space="preserve">Предназначен для обработки разных материалов: обтачивания и растачивания цилиндрических и конических поверхностей; нарезания наружных и внутренних метрических, дюймовых, модульных, питчевых резьб; сверления, зенкерования, развертывания. </t>
  </si>
  <si>
    <t>Предназначен для нанесения поверхностной маркировки, неглубокой гравировки деталей и сборочных единиц.</t>
  </si>
  <si>
    <t>Предназначен для выполнения механической обработки путем фрезерования плоских и фасонных плоскостей, сверления, центрования, цекования и разметки деталей из разнообразных машиностроительных материалов с разных сторон за одну установку.</t>
  </si>
  <si>
    <t>Предназначен для нарезки металлических пломб при помощи пильного диска.</t>
  </si>
  <si>
    <t>Предназначен для механической обработки корпусных деталей сложной пространственной конфигурации, в основном тел вращения. Изготовление сложных по форме деталей, черновая и чистовая обработка сборочных единиц со смещенным центром масс методом механической обработки</t>
  </si>
  <si>
    <t xml:space="preserve">Предназначен для обработки глухих и сквозных отверстий в обычных и твердых токопроводящих материалах </t>
  </si>
  <si>
    <t>Предназначен для обеспечения автономной подачи пара в автоклав АВТМ 1600х3000х12,5 и обеспечение параметров вулканизации профильных резинотехнических изделий в паровой среде</t>
  </si>
  <si>
    <t>Предназначен для контроля класса чистоты промывочных жидкостей по числу частиц различных размеров и механических примесей в сжатых газах</t>
  </si>
  <si>
    <t>Предназначен для измерения массовой доли химических элементов в металлах и сплавах, в том числе алюминиевых, нержавеющих, конструкционных, специальных и изделий на их основе, в соответствии с аттестованными методиками выполнения измерений</t>
  </si>
  <si>
    <t xml:space="preserve">Предназначен для определения твердости титановых сплавов, закаленных и незакаленных сталей, алюминиевых и цветных сплавов в соответствии </t>
  </si>
  <si>
    <t>Предназначен для определения твердости твердых сплавов, закаленных и незакаленных сталей, алюминиевых сплавов в соответствии с ГОСТ 9013-59.</t>
  </si>
  <si>
    <t xml:space="preserve">Предназначено для отпуска, старения, отжига металлов и других видов термообработки при температуре до 700°С в вакууме. </t>
  </si>
  <si>
    <t xml:space="preserve">Предназначена для низкотемпературного отжига металлов и других видов термообработки при температуре до 350°С в условиях воздушной атмосферы. </t>
  </si>
  <si>
    <t xml:space="preserve"> Предназначено для отпуска и нагрева деталей при температуре до 250°С в вакууме. </t>
  </si>
  <si>
    <t xml:space="preserve">Предназначена для отпуска, старения, разводораживающего отжига металлов и других видов термообработки при температуре до 700°С в условиях воздушной атмосферы. </t>
  </si>
  <si>
    <t>Предназначена для отпуска, старения, разводораживающего отжига металлов и других видов термообработки при температуре до 700°С в условиях воздушной атмосферы</t>
  </si>
  <si>
    <t>Предназначена для снижения тепловых потерь 
в помещении</t>
  </si>
  <si>
    <t>Воздушная завеса</t>
  </si>
  <si>
    <t>BHC-U20A-PS 
HC-1183728</t>
  </si>
  <si>
    <t>Предназначен для хранения метизов, приспособлений и инструментов.  Нагрузка на полку 300 кг. Габаритные размеры (В*Ш*Г): 3000х2500х600 мм.</t>
  </si>
  <si>
    <t>КМД-5,0-16,5-А5-У3</t>
  </si>
  <si>
    <t>КМД-10,0-16,5-А5-У3</t>
  </si>
  <si>
    <t>Подготовил:</t>
  </si>
  <si>
    <t>Алимов В.Р.</t>
  </si>
  <si>
    <t>Тел.: (3812) 39-75-44</t>
  </si>
  <si>
    <t>Пресс гидравлический вулканизационный</t>
  </si>
  <si>
    <t xml:space="preserve">Предназначен для формования и вулканизации резинотехнических изделий из сырых резиновых смесей в пресс-формах. Усилие 100 кН </t>
  </si>
  <si>
    <t xml:space="preserve">Пресс гидравлический вулканизационный </t>
  </si>
  <si>
    <t xml:space="preserve">Предназначен для формования и вулканизации резинотехнических изделий, клапанов из    фторопласта-4 в пресс-формах. Усилие 420 кН </t>
  </si>
  <si>
    <t xml:space="preserve">Предназначен для формования и вулканизации резинотехнических изделий из сырых резиновых смесей в пресс-формах. Усилие 650 кН </t>
  </si>
  <si>
    <t>Предназначен для формирования и вулканизации резинотехнических изделий из сырых резиновых смесей. Усилие 1000 кН.</t>
  </si>
  <si>
    <t>Предназначен для формирования и вулканизации резинотехнических изделий из сырых резиновых смесей. Усилие1600 кН</t>
  </si>
  <si>
    <t>Предназначен для формирования и вулканизации резинотехнических изделий из сырых резиновых смесей. Усилие 2500 кН</t>
  </si>
  <si>
    <t>Итого:</t>
  </si>
  <si>
    <t>Реестровый номер из реестра российской промышленной продукции
№ 10550842 от 17.07.2023</t>
  </si>
  <si>
    <t>Реестровый номер из реестра российской промышленной продукции  
№ 10550842 от 17.07.2024</t>
  </si>
  <si>
    <t>Реестровый номер из реестра российской промышленной продукции 
№ 10550842 от 17.07.2024</t>
  </si>
  <si>
    <t>*</t>
  </si>
  <si>
    <t>ЗАО 
«Накал - Промышленные печи»</t>
  </si>
  <si>
    <t>Реестровый номер из реестра российской промышленной продукции
№10550863 от 17.07.2025</t>
  </si>
  <si>
    <t>Реестровый номер из реестра российской промышленной продукции
№10550854 от 17.07.2024</t>
  </si>
  <si>
    <t>Реестровый номер из реестра российской промышленной продукции 
№10494839 от 13.11.2023</t>
  </si>
  <si>
    <t>Реестровый номер из реестра российской промышленной продукции
№10550838 от 17.07.2024</t>
  </si>
  <si>
    <t>Реестровый номер из реестра российской промышленной продукции
№10550837 от 17.07.2024</t>
  </si>
  <si>
    <t>Реестровый номер из реестра российской промышленной продукции
№10550841 от 17.07.2024</t>
  </si>
  <si>
    <t>Реестровый номер из реестра российской промышленной продукции
№10550842 от 17.07.2024</t>
  </si>
  <si>
    <t>Реестровый номер из реестра российской промышленной продукции 
№10550837 от 17.07.2024</t>
  </si>
  <si>
    <t>Реестровый номер из реестра российской промышленной продукции 
№10550839 от 17.07.2024</t>
  </si>
  <si>
    <t>Реестровый номер из реестра российской промышленной продукции
№10550840 от 17.07.2024</t>
  </si>
  <si>
    <t>Реестровый номер из реестра российской промышленной продукции 
№10550865 от 30.08.2024</t>
  </si>
  <si>
    <t>Автоклав</t>
  </si>
  <si>
    <t>Реактор смеситель</t>
  </si>
  <si>
    <t>Предназначен для приготовления смесей из различных компонентов путем их диспергирования и последующего смешения. Объем 150 л</t>
  </si>
  <si>
    <t>Термопластавтомат с чиллером</t>
  </si>
  <si>
    <t>СТ3-2-14-Охл.</t>
  </si>
  <si>
    <t>ЗАО «Накал - 
Промышленные печи»</t>
  </si>
  <si>
    <t>ООО 
"СтанкоМашСтрой"</t>
  </si>
  <si>
    <t>установки
(монтажа)*</t>
  </si>
  <si>
    <t>Предназначены для измерения массы различных веществ и материалов. Напольные.</t>
  </si>
  <si>
    <t xml:space="preserve">GLE61100/1500 </t>
  </si>
  <si>
    <t>GRIF</t>
  </si>
  <si>
    <t>ТШ-2.35</t>
  </si>
  <si>
    <t>G 5150x80</t>
  </si>
  <si>
    <t>СНВС-480/2-И2ПВ</t>
  </si>
  <si>
    <t>Шкаф сушильный вакуумный</t>
  </si>
  <si>
    <t>2Н125</t>
  </si>
  <si>
    <t>«Рязанский завод станкостроения»</t>
  </si>
  <si>
    <t>Предназначен для токарной обработки наружных и внутренних поверхностей деталей типа тел вращения разнообразного осевого профиля</t>
  </si>
  <si>
    <t>LM-1840</t>
  </si>
  <si>
    <t>ТШ2.35</t>
  </si>
  <si>
    <t>ООО "ВСЗ" «Rezon»</t>
  </si>
  <si>
    <t xml:space="preserve">VP-2012 </t>
  </si>
  <si>
    <t>ООО «Вятский станкостроительный завод»</t>
  </si>
  <si>
    <t>ООО «Пермский завод «Промоборудования»</t>
  </si>
  <si>
    <t>Кран консольно-поворотный</t>
  </si>
  <si>
    <t>ККМ1-4-4</t>
  </si>
  <si>
    <t>ООО «МаксиПром»</t>
  </si>
  <si>
    <t>П6328Б</t>
  </si>
  <si>
    <t>ТШ4.35</t>
  </si>
  <si>
    <t>КСО 80-И-СФ-Р</t>
  </si>
  <si>
    <t xml:space="preserve">Вилочный погрузчик  </t>
  </si>
  <si>
    <t>Предназначен для насыщения жидкости газом</t>
  </si>
  <si>
    <t>Подъем металлических заготовок на складе хранения металла. Грузоподъемность 2 т.</t>
  </si>
  <si>
    <t>Кран мостовой электрический двухбалочный опорный</t>
  </si>
  <si>
    <t>Для перемещения вдоль пролета, подъема, опускания крупногабаритных изделий.  Грузоподъемность 10 т.</t>
  </si>
  <si>
    <t>Для подъема, опускания крупногабаритных сборочных изделий. Грузоподъемность 5 т.</t>
  </si>
  <si>
    <t>Предназначен для перемещения и кантовки металлических заготовок. Грузоподъемность 1 т.</t>
  </si>
  <si>
    <t>Манипулятор ковочный</t>
  </si>
  <si>
    <t>Предназначен для сохранения пластичности заготовок после закалки.</t>
  </si>
  <si>
    <t>Предназначена для подъема, опускания и перемещения грузов на небольшие расстояния. Грузопоъемность 1 т.</t>
  </si>
  <si>
    <t>Предназначена для осуществления перемещения вдоль пролета, подъема, опускания изделий. Грузопоъемность 1 т.</t>
  </si>
  <si>
    <t>* стоимость установки (монтажа) оборудования учтена в стоимости строительно-монтажных работ, определить при проектировании</t>
  </si>
  <si>
    <t>TШ-3.35</t>
  </si>
  <si>
    <t>КБ-5,0-6,0-3,0-А5-У3</t>
  </si>
  <si>
    <t>Кран-балка электрическая подвесная</t>
  </si>
  <si>
    <t>Предназначен для осуществления подъема, опускания материалов. Грузоподъемность 2 т.</t>
  </si>
  <si>
    <t>Предназначен для осуществления подъема, опускания материалов. Грузоподъемность 0,5 т.</t>
  </si>
  <si>
    <t>КБ-0,5-4,5-3,0-А5-У4</t>
  </si>
  <si>
    <t>КБ-2,0-12,0-3,0-А5-У3</t>
  </si>
  <si>
    <t>Отдел складского
хранения и входного контроля 110</t>
  </si>
  <si>
    <t>КБ-1,0-6,0-3,0-А5-У3</t>
  </si>
  <si>
    <t>Предназначена для подъема, опускания и перемещения грузов на небольшие расстояния. Грузопоъемность 3 т.</t>
  </si>
  <si>
    <t>ККМ3-6-4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</si>
</sst>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\ _₽_-;\-* #,##0\ _₽_-;_-* &quot;-&quot;\ _₽_-;_-@_-"/>
    <numFmt numFmtId="165" formatCode="_-* #,##0.00\ _₽_-;\-* #,##0.00\ _₽_-;_-* &quot;-&quot;??\ _₽_-;_-@_-"/>
    <numFmt numFmtId="166" formatCode="#,##0.00\ _₽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209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65" fontId="1" fillId="0" borderId="2" xfId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5" fontId="10" fillId="0" borderId="4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65" fontId="10" fillId="0" borderId="14" xfId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65" fontId="3" fillId="0" borderId="1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12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165" fontId="3" fillId="0" borderId="14" xfId="1" applyFont="1" applyFill="1" applyBorder="1" applyAlignment="1">
      <alignment horizontal="center" vertical="center"/>
    </xf>
    <xf numFmtId="165" fontId="1" fillId="0" borderId="14" xfId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165" fontId="10" fillId="0" borderId="27" xfId="1" applyFont="1" applyFill="1" applyBorder="1" applyAlignment="1">
      <alignment horizontal="center" vertical="center" wrapText="1"/>
    </xf>
    <xf numFmtId="165" fontId="10" fillId="0" borderId="15" xfId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5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3" fillId="0" borderId="4" xfId="1" applyFont="1" applyFill="1" applyBorder="1" applyAlignment="1">
      <alignment horizontal="center" vertical="center" wrapText="1"/>
    </xf>
    <xf numFmtId="165" fontId="3" fillId="0" borderId="1" xfId="1" applyFont="1" applyFill="1" applyBorder="1" applyAlignment="1">
      <alignment horizontal="center" vertical="center" wrapText="1"/>
    </xf>
    <xf numFmtId="165" fontId="3" fillId="0" borderId="2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center" wrapText="1"/>
    </xf>
    <xf numFmtId="165" fontId="15" fillId="0" borderId="0" xfId="1" applyFont="1" applyAlignment="1">
      <alignment horizontal="center" vertical="center"/>
    </xf>
    <xf numFmtId="165" fontId="9" fillId="0" borderId="0" xfId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2" fillId="0" borderId="0" xfId="1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/>
    <xf numFmtId="165" fontId="0" fillId="0" borderId="0" xfId="1" applyFont="1" applyFill="1"/>
    <xf numFmtId="0" fontId="2" fillId="0" borderId="13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165" fontId="2" fillId="0" borderId="13" xfId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65" fontId="1" fillId="0" borderId="4" xfId="1" applyFont="1" applyFill="1" applyBorder="1" applyAlignment="1">
      <alignment horizontal="center" vertical="center"/>
    </xf>
    <xf numFmtId="165" fontId="1" fillId="0" borderId="4" xfId="1" applyFont="1" applyFill="1" applyBorder="1" applyAlignment="1">
      <alignment horizontal="center" vertical="center" wrapText="1"/>
    </xf>
    <xf numFmtId="2" fontId="1" fillId="0" borderId="4" xfId="1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65" fontId="1" fillId="0" borderId="2" xfId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165" fontId="1" fillId="0" borderId="25" xfId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2" fontId="1" fillId="0" borderId="4" xfId="1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2" fontId="1" fillId="0" borderId="2" xfId="1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165" fontId="1" fillId="0" borderId="27" xfId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165" fontId="1" fillId="0" borderId="14" xfId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65" fontId="1" fillId="0" borderId="2" xfId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164" fontId="1" fillId="0" borderId="39" xfId="0" applyNumberFormat="1" applyFont="1" applyFill="1" applyBorder="1"/>
    <xf numFmtId="165" fontId="1" fillId="0" borderId="40" xfId="0" applyNumberFormat="1" applyFont="1" applyFill="1" applyBorder="1"/>
    <xf numFmtId="165" fontId="2" fillId="0" borderId="39" xfId="1" applyFont="1" applyFill="1" applyBorder="1"/>
    <xf numFmtId="165" fontId="13" fillId="0" borderId="0" xfId="0" applyNumberFormat="1" applyFont="1" applyFill="1" applyBorder="1"/>
    <xf numFmtId="0" fontId="0" fillId="0" borderId="0" xfId="0" applyFill="1" applyAlignment="1">
      <alignment horizontal="left"/>
    </xf>
    <xf numFmtId="165" fontId="14" fillId="0" borderId="0" xfId="1" applyFont="1" applyFill="1"/>
    <xf numFmtId="0" fontId="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155864</xdr:colOff>
      <xdr:row>81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9863955" y="9639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13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8784043" y="70533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8784043" y="6867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84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8784043" y="6867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86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8784043" y="6867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86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87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8784043" y="6867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8784043" y="684711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8784043" y="6867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84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85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86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87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84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85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86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155864</xdr:colOff>
      <xdr:row>88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8784043" y="69478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4"/>
  <sheetViews>
    <sheetView tabSelected="1" zoomScale="55" zoomScaleNormal="55" workbookViewId="0">
      <selection activeCell="D18" sqref="D18"/>
    </sheetView>
  </sheetViews>
  <sheetFormatPr defaultRowHeight="21" x14ac:dyDescent="0.25"/>
  <cols>
    <col min="1" max="1" width="6.42578125" style="80" customWidth="1"/>
    <col min="2" max="2" width="41.140625" style="204" customWidth="1"/>
    <col min="3" max="3" width="36.42578125" style="80" customWidth="1"/>
    <col min="4" max="4" width="61.85546875" style="80" customWidth="1"/>
    <col min="5" max="5" width="31.42578125" style="80" customWidth="1"/>
    <col min="6" max="6" width="29.42578125" style="80" customWidth="1"/>
    <col min="7" max="7" width="18.5703125" style="80" customWidth="1"/>
    <col min="8" max="8" width="15.28515625" style="80" customWidth="1"/>
    <col min="9" max="9" width="20.7109375" style="80" customWidth="1"/>
    <col min="10" max="10" width="20.7109375" style="81" customWidth="1"/>
    <col min="11" max="11" width="23.28515625" style="80" customWidth="1"/>
    <col min="12" max="12" width="27.28515625" style="80" customWidth="1"/>
    <col min="13" max="13" width="39.85546875" style="80" customWidth="1"/>
    <col min="14" max="14" width="26.85546875" hidden="1" customWidth="1"/>
    <col min="15" max="15" width="28.140625" hidden="1" customWidth="1"/>
    <col min="16" max="16" width="0" hidden="1" customWidth="1"/>
    <col min="17" max="18" width="19.85546875" style="72" customWidth="1"/>
    <col min="19" max="19" width="29.7109375" customWidth="1"/>
  </cols>
  <sheetData>
    <row r="1" spans="1:19" x14ac:dyDescent="0.25">
      <c r="A1" s="74" t="s">
        <v>554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9" x14ac:dyDescent="0.25">
      <c r="A2" s="74" t="s">
        <v>555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9" x14ac:dyDescent="0.3">
      <c r="A3" s="75" t="s">
        <v>556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9" x14ac:dyDescent="0.3">
      <c r="A4" s="76"/>
      <c r="B4" s="77"/>
      <c r="C4" s="77"/>
      <c r="D4" s="77"/>
      <c r="E4" s="77"/>
      <c r="F4" s="77"/>
      <c r="G4" s="77"/>
      <c r="H4" s="77"/>
      <c r="I4" s="77"/>
      <c r="J4" s="78"/>
      <c r="K4" s="77"/>
      <c r="L4" s="77"/>
      <c r="M4" s="77"/>
    </row>
    <row r="5" spans="1:19" x14ac:dyDescent="0.3">
      <c r="A5" s="75" t="s">
        <v>558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9" x14ac:dyDescent="0.25">
      <c r="A6" s="79" t="s">
        <v>557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9" ht="21.75" thickBot="1" x14ac:dyDescent="0.3">
      <c r="A7" s="76"/>
      <c r="B7" s="80"/>
    </row>
    <row r="8" spans="1:19" ht="21.75" thickBot="1" x14ac:dyDescent="0.3">
      <c r="A8" s="82" t="s">
        <v>0</v>
      </c>
      <c r="B8" s="82" t="s">
        <v>1</v>
      </c>
      <c r="C8" s="82" t="s">
        <v>2</v>
      </c>
      <c r="D8" s="82" t="s">
        <v>3</v>
      </c>
      <c r="E8" s="82" t="s">
        <v>4</v>
      </c>
      <c r="F8" s="82" t="s">
        <v>5</v>
      </c>
      <c r="G8" s="82" t="s">
        <v>6</v>
      </c>
      <c r="H8" s="82" t="s">
        <v>7</v>
      </c>
      <c r="I8" s="83" t="s">
        <v>8</v>
      </c>
      <c r="J8" s="84"/>
      <c r="K8" s="85"/>
      <c r="L8" s="82" t="s">
        <v>11</v>
      </c>
      <c r="M8" s="86" t="s">
        <v>12</v>
      </c>
      <c r="N8" s="69" t="s">
        <v>34</v>
      </c>
      <c r="O8" s="69" t="s">
        <v>76</v>
      </c>
    </row>
    <row r="9" spans="1:19" ht="38.25" thickBot="1" x14ac:dyDescent="0.3">
      <c r="A9" s="87"/>
      <c r="B9" s="88"/>
      <c r="C9" s="88"/>
      <c r="D9" s="87"/>
      <c r="E9" s="88"/>
      <c r="F9" s="87"/>
      <c r="G9" s="87"/>
      <c r="H9" s="87"/>
      <c r="I9" s="89" t="s">
        <v>9</v>
      </c>
      <c r="J9" s="90" t="s">
        <v>10</v>
      </c>
      <c r="K9" s="91" t="s">
        <v>623</v>
      </c>
      <c r="L9" s="88"/>
      <c r="M9" s="92"/>
      <c r="N9" s="70"/>
      <c r="O9" s="70"/>
    </row>
    <row r="10" spans="1:19" ht="21.75" thickBot="1" x14ac:dyDescent="0.3">
      <c r="A10" s="93">
        <v>1</v>
      </c>
      <c r="B10" s="94">
        <v>2</v>
      </c>
      <c r="C10" s="94">
        <v>3</v>
      </c>
      <c r="D10" s="95">
        <v>4</v>
      </c>
      <c r="E10" s="94">
        <v>5</v>
      </c>
      <c r="F10" s="95">
        <v>6</v>
      </c>
      <c r="G10" s="95">
        <v>7</v>
      </c>
      <c r="H10" s="95">
        <v>8</v>
      </c>
      <c r="I10" s="94">
        <v>9</v>
      </c>
      <c r="J10" s="94">
        <v>10</v>
      </c>
      <c r="K10" s="95">
        <v>11</v>
      </c>
      <c r="L10" s="94">
        <v>12</v>
      </c>
      <c r="M10" s="96">
        <v>13</v>
      </c>
      <c r="N10" s="35"/>
      <c r="O10" s="36"/>
      <c r="P10" s="37"/>
    </row>
    <row r="11" spans="1:19" ht="21.75" thickBot="1" x14ac:dyDescent="0.3">
      <c r="A11" s="97" t="s">
        <v>240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9"/>
      <c r="N11" s="11"/>
      <c r="O11" s="12"/>
      <c r="Q11" s="72">
        <f>SUM(H12:H13)</f>
        <v>2</v>
      </c>
      <c r="R11" s="72">
        <f>SUM(I12:I13)</f>
        <v>50322.21</v>
      </c>
    </row>
    <row r="12" spans="1:19" ht="56.25" x14ac:dyDescent="0.25">
      <c r="A12" s="100">
        <v>1</v>
      </c>
      <c r="B12" s="101" t="s">
        <v>241</v>
      </c>
      <c r="C12" s="102" t="s">
        <v>242</v>
      </c>
      <c r="D12" s="102" t="s">
        <v>243</v>
      </c>
      <c r="E12" s="103" t="s">
        <v>531</v>
      </c>
      <c r="F12" s="102" t="s">
        <v>244</v>
      </c>
      <c r="G12" s="102" t="s">
        <v>245</v>
      </c>
      <c r="H12" s="102">
        <v>1</v>
      </c>
      <c r="I12" s="104">
        <v>47000</v>
      </c>
      <c r="J12" s="105">
        <f>H12*I12</f>
        <v>47000</v>
      </c>
      <c r="K12" s="106" t="s">
        <v>603</v>
      </c>
      <c r="L12" s="107" t="s">
        <v>108</v>
      </c>
      <c r="M12" s="108" t="s">
        <v>249</v>
      </c>
      <c r="N12" s="11"/>
      <c r="O12" s="12"/>
    </row>
    <row r="13" spans="1:19" ht="57" thickBot="1" x14ac:dyDescent="0.3">
      <c r="A13" s="109">
        <v>2</v>
      </c>
      <c r="B13" s="30" t="s">
        <v>241</v>
      </c>
      <c r="C13" s="4" t="s">
        <v>246</v>
      </c>
      <c r="D13" s="4" t="s">
        <v>248</v>
      </c>
      <c r="E13" s="3" t="s">
        <v>238</v>
      </c>
      <c r="F13" s="4" t="s">
        <v>247</v>
      </c>
      <c r="G13" s="4" t="s">
        <v>245</v>
      </c>
      <c r="H13" s="4">
        <v>1</v>
      </c>
      <c r="I13" s="13">
        <f>3275+47.21</f>
        <v>3322.21</v>
      </c>
      <c r="J13" s="110">
        <f>H13*I13</f>
        <v>3322.21</v>
      </c>
      <c r="K13" s="111" t="s">
        <v>603</v>
      </c>
      <c r="L13" s="3" t="s">
        <v>237</v>
      </c>
      <c r="M13" s="112" t="s">
        <v>249</v>
      </c>
      <c r="N13" s="11"/>
      <c r="O13" s="12"/>
    </row>
    <row r="14" spans="1:19" ht="21.75" thickBot="1" x14ac:dyDescent="0.3">
      <c r="A14" s="113" t="s">
        <v>250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  <c r="N14" s="11"/>
      <c r="O14" s="12"/>
    </row>
    <row r="15" spans="1:19" ht="94.5" thickBot="1" x14ac:dyDescent="0.3">
      <c r="A15" s="116">
        <v>3</v>
      </c>
      <c r="B15" s="117" t="s">
        <v>251</v>
      </c>
      <c r="C15" s="118" t="s">
        <v>252</v>
      </c>
      <c r="D15" s="119" t="s">
        <v>255</v>
      </c>
      <c r="E15" s="117" t="s">
        <v>604</v>
      </c>
      <c r="F15" s="120" t="s">
        <v>253</v>
      </c>
      <c r="G15" s="120" t="s">
        <v>245</v>
      </c>
      <c r="H15" s="120">
        <v>1</v>
      </c>
      <c r="I15" s="121">
        <v>99848</v>
      </c>
      <c r="J15" s="121">
        <f>H15*I15</f>
        <v>99848</v>
      </c>
      <c r="K15" s="104" t="s">
        <v>603</v>
      </c>
      <c r="L15" s="117" t="s">
        <v>42</v>
      </c>
      <c r="M15" s="122" t="s">
        <v>254</v>
      </c>
      <c r="N15" s="11"/>
      <c r="O15" s="12"/>
    </row>
    <row r="16" spans="1:19" ht="21.75" thickBot="1" x14ac:dyDescent="0.3">
      <c r="A16" s="61" t="s">
        <v>239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3"/>
      <c r="Q16" s="72">
        <f>SUM(H17:H19)</f>
        <v>3</v>
      </c>
      <c r="R16" s="72">
        <f t="shared" ref="R16:S16" si="0">SUM(I17:I19)</f>
        <v>61423.619999999995</v>
      </c>
      <c r="S16" s="72">
        <f t="shared" si="0"/>
        <v>61423.619999999995</v>
      </c>
    </row>
    <row r="17" spans="1:19" ht="56.25" x14ac:dyDescent="0.25">
      <c r="A17" s="123">
        <v>4</v>
      </c>
      <c r="B17" s="124" t="s">
        <v>305</v>
      </c>
      <c r="C17" s="102" t="s">
        <v>630</v>
      </c>
      <c r="D17" s="102" t="s">
        <v>562</v>
      </c>
      <c r="E17" s="103" t="s">
        <v>227</v>
      </c>
      <c r="F17" s="103" t="s">
        <v>629</v>
      </c>
      <c r="G17" s="103" t="s">
        <v>245</v>
      </c>
      <c r="H17" s="103">
        <v>1</v>
      </c>
      <c r="I17" s="104">
        <v>8235.48</v>
      </c>
      <c r="J17" s="104">
        <f>I17*1</f>
        <v>8235.48</v>
      </c>
      <c r="K17" s="125" t="s">
        <v>603</v>
      </c>
      <c r="L17" s="103" t="s">
        <v>228</v>
      </c>
      <c r="M17" s="108" t="s">
        <v>249</v>
      </c>
      <c r="N17" s="17" t="s">
        <v>224</v>
      </c>
      <c r="O17" s="9" t="s">
        <v>18</v>
      </c>
    </row>
    <row r="18" spans="1:19" ht="56.25" x14ac:dyDescent="0.25">
      <c r="A18" s="126">
        <v>5</v>
      </c>
      <c r="B18" s="38" t="s">
        <v>305</v>
      </c>
      <c r="C18" s="56" t="s">
        <v>220</v>
      </c>
      <c r="D18" s="40" t="s">
        <v>226</v>
      </c>
      <c r="E18" s="57" t="s">
        <v>231</v>
      </c>
      <c r="F18" s="57" t="s">
        <v>221</v>
      </c>
      <c r="G18" s="57" t="s">
        <v>245</v>
      </c>
      <c r="H18" s="57">
        <v>1</v>
      </c>
      <c r="I18" s="55">
        <v>470</v>
      </c>
      <c r="J18" s="55">
        <f>I18*1</f>
        <v>470</v>
      </c>
      <c r="K18" s="127" t="s">
        <v>603</v>
      </c>
      <c r="L18" s="41" t="s">
        <v>228</v>
      </c>
      <c r="M18" s="6" t="s">
        <v>249</v>
      </c>
      <c r="N18" s="18" t="s">
        <v>18</v>
      </c>
      <c r="O18" s="1" t="s">
        <v>18</v>
      </c>
    </row>
    <row r="19" spans="1:19" ht="57" thickBot="1" x14ac:dyDescent="0.3">
      <c r="A19" s="10">
        <v>6</v>
      </c>
      <c r="B19" s="128" t="s">
        <v>305</v>
      </c>
      <c r="C19" s="4" t="s">
        <v>222</v>
      </c>
      <c r="D19" s="4" t="s">
        <v>232</v>
      </c>
      <c r="E19" s="3" t="s">
        <v>230</v>
      </c>
      <c r="F19" s="3" t="s">
        <v>223</v>
      </c>
      <c r="G19" s="3" t="s">
        <v>245</v>
      </c>
      <c r="H19" s="3">
        <v>1</v>
      </c>
      <c r="I19" s="13">
        <v>52718.14</v>
      </c>
      <c r="J19" s="13">
        <f>I19*1</f>
        <v>52718.14</v>
      </c>
      <c r="K19" s="129" t="s">
        <v>603</v>
      </c>
      <c r="L19" s="3" t="s">
        <v>229</v>
      </c>
      <c r="M19" s="112" t="s">
        <v>249</v>
      </c>
      <c r="N19" s="19" t="s">
        <v>224</v>
      </c>
      <c r="O19" s="50" t="s">
        <v>233</v>
      </c>
    </row>
    <row r="20" spans="1:19" ht="21.75" thickBot="1" x14ac:dyDescent="0.3">
      <c r="A20" s="130" t="s">
        <v>292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1"/>
      <c r="N20" s="11"/>
      <c r="O20" s="12"/>
      <c r="Q20" s="72">
        <f>SUM(H21:H34)</f>
        <v>34</v>
      </c>
      <c r="R20" s="72">
        <f>SUM(I21:I34)</f>
        <v>165048.30000000002</v>
      </c>
      <c r="S20" s="72">
        <f>SUM(J21:J34)</f>
        <v>285091.40000000002</v>
      </c>
    </row>
    <row r="21" spans="1:19" ht="37.5" x14ac:dyDescent="0.25">
      <c r="A21" s="100">
        <v>7</v>
      </c>
      <c r="B21" s="124" t="s">
        <v>293</v>
      </c>
      <c r="C21" s="102" t="s">
        <v>539</v>
      </c>
      <c r="D21" s="124" t="s">
        <v>569</v>
      </c>
      <c r="E21" s="102" t="s">
        <v>256</v>
      </c>
      <c r="F21" s="103" t="s">
        <v>257</v>
      </c>
      <c r="G21" s="103" t="s">
        <v>191</v>
      </c>
      <c r="H21" s="103">
        <v>1</v>
      </c>
      <c r="I21" s="104">
        <v>6300</v>
      </c>
      <c r="J21" s="104">
        <f t="shared" ref="J21:J26" si="1">H21*I21</f>
        <v>6300</v>
      </c>
      <c r="K21" s="31" t="s">
        <v>603</v>
      </c>
      <c r="L21" s="102" t="s">
        <v>294</v>
      </c>
      <c r="M21" s="132" t="s">
        <v>258</v>
      </c>
      <c r="N21" s="11"/>
      <c r="O21" s="12"/>
    </row>
    <row r="22" spans="1:19" ht="112.5" x14ac:dyDescent="0.3">
      <c r="A22" s="133">
        <v>8</v>
      </c>
      <c r="B22" s="38" t="s">
        <v>293</v>
      </c>
      <c r="C22" s="56" t="s">
        <v>259</v>
      </c>
      <c r="D22" s="134" t="s">
        <v>568</v>
      </c>
      <c r="E22" s="57" t="s">
        <v>260</v>
      </c>
      <c r="F22" s="57" t="s">
        <v>261</v>
      </c>
      <c r="G22" s="57" t="s">
        <v>191</v>
      </c>
      <c r="H22" s="57">
        <v>3</v>
      </c>
      <c r="I22" s="55">
        <v>4839</v>
      </c>
      <c r="J22" s="55">
        <f t="shared" si="1"/>
        <v>14517</v>
      </c>
      <c r="K22" s="127" t="s">
        <v>603</v>
      </c>
      <c r="L22" s="56" t="s">
        <v>295</v>
      </c>
      <c r="M22" s="53" t="s">
        <v>262</v>
      </c>
      <c r="N22" s="11"/>
      <c r="O22" s="12"/>
    </row>
    <row r="23" spans="1:19" ht="56.25" x14ac:dyDescent="0.25">
      <c r="A23" s="133">
        <v>9</v>
      </c>
      <c r="B23" s="38" t="s">
        <v>293</v>
      </c>
      <c r="C23" s="56" t="s">
        <v>263</v>
      </c>
      <c r="D23" s="38" t="s">
        <v>563</v>
      </c>
      <c r="E23" s="56" t="s">
        <v>264</v>
      </c>
      <c r="F23" s="56" t="s">
        <v>265</v>
      </c>
      <c r="G23" s="57" t="s">
        <v>191</v>
      </c>
      <c r="H23" s="57">
        <v>2</v>
      </c>
      <c r="I23" s="55">
        <v>5750</v>
      </c>
      <c r="J23" s="55">
        <f t="shared" si="1"/>
        <v>11500</v>
      </c>
      <c r="K23" s="127" t="s">
        <v>603</v>
      </c>
      <c r="L23" s="56" t="s">
        <v>296</v>
      </c>
      <c r="M23" s="53" t="s">
        <v>266</v>
      </c>
      <c r="N23" s="11"/>
      <c r="O23" s="12"/>
    </row>
    <row r="24" spans="1:19" ht="75" x14ac:dyDescent="0.25">
      <c r="A24" s="133">
        <v>10</v>
      </c>
      <c r="B24" s="38" t="s">
        <v>293</v>
      </c>
      <c r="C24" s="56" t="s">
        <v>540</v>
      </c>
      <c r="D24" s="38" t="s">
        <v>564</v>
      </c>
      <c r="E24" s="56" t="s">
        <v>267</v>
      </c>
      <c r="F24" s="57" t="s">
        <v>268</v>
      </c>
      <c r="G24" s="57" t="s">
        <v>191</v>
      </c>
      <c r="H24" s="57">
        <v>2</v>
      </c>
      <c r="I24" s="55">
        <v>10735.9</v>
      </c>
      <c r="J24" s="55">
        <f t="shared" si="1"/>
        <v>21471.8</v>
      </c>
      <c r="K24" s="127" t="s">
        <v>603</v>
      </c>
      <c r="L24" s="56" t="s">
        <v>297</v>
      </c>
      <c r="M24" s="53" t="s">
        <v>269</v>
      </c>
      <c r="N24" s="11"/>
      <c r="O24" s="12"/>
    </row>
    <row r="25" spans="1:19" ht="75" x14ac:dyDescent="0.25">
      <c r="A25" s="133">
        <v>11</v>
      </c>
      <c r="B25" s="38" t="s">
        <v>293</v>
      </c>
      <c r="C25" s="56" t="s">
        <v>540</v>
      </c>
      <c r="D25" s="38" t="s">
        <v>564</v>
      </c>
      <c r="E25" s="56" t="s">
        <v>267</v>
      </c>
      <c r="F25" s="57" t="s">
        <v>270</v>
      </c>
      <c r="G25" s="57" t="s">
        <v>191</v>
      </c>
      <c r="H25" s="57">
        <v>2</v>
      </c>
      <c r="I25" s="55">
        <v>5887.4</v>
      </c>
      <c r="J25" s="55">
        <f t="shared" si="1"/>
        <v>11774.8</v>
      </c>
      <c r="K25" s="127" t="s">
        <v>603</v>
      </c>
      <c r="L25" s="56" t="s">
        <v>298</v>
      </c>
      <c r="M25" s="53" t="s">
        <v>271</v>
      </c>
      <c r="N25" s="11"/>
      <c r="O25" s="12"/>
    </row>
    <row r="26" spans="1:19" ht="75" x14ac:dyDescent="0.25">
      <c r="A26" s="133">
        <v>12</v>
      </c>
      <c r="B26" s="38" t="s">
        <v>293</v>
      </c>
      <c r="C26" s="56" t="s">
        <v>540</v>
      </c>
      <c r="D26" s="38" t="s">
        <v>564</v>
      </c>
      <c r="E26" s="56" t="s">
        <v>267</v>
      </c>
      <c r="F26" s="57" t="s">
        <v>272</v>
      </c>
      <c r="G26" s="57" t="s">
        <v>191</v>
      </c>
      <c r="H26" s="57">
        <v>2</v>
      </c>
      <c r="I26" s="55">
        <v>22159.4</v>
      </c>
      <c r="J26" s="55">
        <f t="shared" si="1"/>
        <v>44318.8</v>
      </c>
      <c r="K26" s="127" t="s">
        <v>603</v>
      </c>
      <c r="L26" s="56" t="s">
        <v>299</v>
      </c>
      <c r="M26" s="53" t="s">
        <v>273</v>
      </c>
      <c r="N26" s="11"/>
      <c r="O26" s="12"/>
    </row>
    <row r="27" spans="1:19" ht="75" x14ac:dyDescent="0.3">
      <c r="A27" s="133">
        <v>13</v>
      </c>
      <c r="B27" s="38" t="s">
        <v>293</v>
      </c>
      <c r="C27" s="56" t="s">
        <v>541</v>
      </c>
      <c r="D27" s="134" t="s">
        <v>553</v>
      </c>
      <c r="E27" s="56" t="s">
        <v>274</v>
      </c>
      <c r="F27" s="2" t="s">
        <v>275</v>
      </c>
      <c r="G27" s="57" t="s">
        <v>245</v>
      </c>
      <c r="H27" s="57">
        <v>8</v>
      </c>
      <c r="I27" s="55">
        <v>376.875</v>
      </c>
      <c r="J27" s="55">
        <v>3015</v>
      </c>
      <c r="K27" s="127" t="s">
        <v>603</v>
      </c>
      <c r="L27" s="56" t="s">
        <v>115</v>
      </c>
      <c r="M27" s="6" t="s">
        <v>249</v>
      </c>
      <c r="N27" s="11"/>
      <c r="O27" s="12"/>
    </row>
    <row r="28" spans="1:19" ht="112.5" x14ac:dyDescent="0.3">
      <c r="A28" s="133">
        <v>14</v>
      </c>
      <c r="B28" s="38" t="s">
        <v>293</v>
      </c>
      <c r="C28" s="56" t="s">
        <v>276</v>
      </c>
      <c r="D28" s="134" t="s">
        <v>565</v>
      </c>
      <c r="E28" s="56" t="s">
        <v>277</v>
      </c>
      <c r="F28" s="2" t="s">
        <v>278</v>
      </c>
      <c r="G28" s="57" t="s">
        <v>191</v>
      </c>
      <c r="H28" s="57">
        <v>1</v>
      </c>
      <c r="I28" s="55">
        <v>22200</v>
      </c>
      <c r="J28" s="55">
        <f>H28*I28</f>
        <v>22200</v>
      </c>
      <c r="K28" s="127" t="s">
        <v>603</v>
      </c>
      <c r="L28" s="56" t="s">
        <v>300</v>
      </c>
      <c r="M28" s="6" t="s">
        <v>249</v>
      </c>
      <c r="N28" s="11"/>
      <c r="O28" s="12"/>
    </row>
    <row r="29" spans="1:19" ht="112.5" x14ac:dyDescent="0.25">
      <c r="A29" s="133">
        <v>15</v>
      </c>
      <c r="B29" s="38" t="s">
        <v>293</v>
      </c>
      <c r="C29" s="56" t="s">
        <v>542</v>
      </c>
      <c r="D29" s="38" t="s">
        <v>566</v>
      </c>
      <c r="E29" s="56" t="s">
        <v>279</v>
      </c>
      <c r="F29" s="2" t="s">
        <v>280</v>
      </c>
      <c r="G29" s="57" t="s">
        <v>190</v>
      </c>
      <c r="H29" s="57">
        <v>4</v>
      </c>
      <c r="I29" s="55">
        <v>5125</v>
      </c>
      <c r="J29" s="55">
        <f t="shared" ref="J29:J30" si="2">H29*I29</f>
        <v>20500</v>
      </c>
      <c r="K29" s="127" t="s">
        <v>603</v>
      </c>
      <c r="L29" s="56" t="s">
        <v>301</v>
      </c>
      <c r="M29" s="6" t="s">
        <v>249</v>
      </c>
      <c r="N29" s="11"/>
      <c r="O29" s="12"/>
    </row>
    <row r="30" spans="1:19" ht="56.25" x14ac:dyDescent="0.3">
      <c r="A30" s="133">
        <v>16</v>
      </c>
      <c r="B30" s="38" t="s">
        <v>293</v>
      </c>
      <c r="C30" s="56" t="s">
        <v>25</v>
      </c>
      <c r="D30" s="134" t="s">
        <v>421</v>
      </c>
      <c r="E30" s="2" t="s">
        <v>638</v>
      </c>
      <c r="F30" s="57" t="s">
        <v>635</v>
      </c>
      <c r="G30" s="57" t="s">
        <v>245</v>
      </c>
      <c r="H30" s="57">
        <v>1</v>
      </c>
      <c r="I30" s="55">
        <v>259.8</v>
      </c>
      <c r="J30" s="55">
        <f t="shared" si="2"/>
        <v>259.8</v>
      </c>
      <c r="K30" s="135" t="s">
        <v>603</v>
      </c>
      <c r="L30" s="56" t="s">
        <v>147</v>
      </c>
      <c r="M30" s="6" t="s">
        <v>249</v>
      </c>
      <c r="N30" s="11"/>
      <c r="O30" s="12"/>
    </row>
    <row r="31" spans="1:19" ht="56.25" x14ac:dyDescent="0.3">
      <c r="A31" s="133">
        <v>17</v>
      </c>
      <c r="B31" s="38" t="s">
        <v>293</v>
      </c>
      <c r="C31" s="56" t="s">
        <v>25</v>
      </c>
      <c r="D31" s="134" t="s">
        <v>421</v>
      </c>
      <c r="E31" s="2" t="s">
        <v>638</v>
      </c>
      <c r="F31" s="57" t="s">
        <v>658</v>
      </c>
      <c r="G31" s="57" t="s">
        <v>245</v>
      </c>
      <c r="H31" s="57">
        <v>4</v>
      </c>
      <c r="I31" s="55">
        <v>287.92500000000001</v>
      </c>
      <c r="J31" s="55">
        <f>H31*I31</f>
        <v>1151.7</v>
      </c>
      <c r="K31" s="135" t="s">
        <v>603</v>
      </c>
      <c r="L31" s="56" t="s">
        <v>147</v>
      </c>
      <c r="M31" s="6" t="s">
        <v>249</v>
      </c>
      <c r="N31" s="11"/>
      <c r="O31" s="12"/>
    </row>
    <row r="32" spans="1:19" ht="56.25" x14ac:dyDescent="0.25">
      <c r="A32" s="133">
        <v>18</v>
      </c>
      <c r="B32" s="38" t="s">
        <v>293</v>
      </c>
      <c r="C32" s="56" t="s">
        <v>281</v>
      </c>
      <c r="D32" s="38" t="s">
        <v>567</v>
      </c>
      <c r="E32" s="56" t="s">
        <v>282</v>
      </c>
      <c r="F32" s="56" t="s">
        <v>283</v>
      </c>
      <c r="G32" s="57" t="s">
        <v>245</v>
      </c>
      <c r="H32" s="57">
        <v>1</v>
      </c>
      <c r="I32" s="55">
        <v>2900</v>
      </c>
      <c r="J32" s="55">
        <f>H32*I32</f>
        <v>2900</v>
      </c>
      <c r="K32" s="127" t="s">
        <v>603</v>
      </c>
      <c r="L32" s="56" t="s">
        <v>302</v>
      </c>
      <c r="M32" s="53" t="s">
        <v>284</v>
      </c>
      <c r="N32" s="11"/>
      <c r="O32" s="12"/>
    </row>
    <row r="33" spans="1:19" ht="131.25" x14ac:dyDescent="0.25">
      <c r="A33" s="133">
        <v>19</v>
      </c>
      <c r="B33" s="38" t="s">
        <v>293</v>
      </c>
      <c r="C33" s="56" t="s">
        <v>285</v>
      </c>
      <c r="D33" s="136" t="s">
        <v>570</v>
      </c>
      <c r="E33" s="57" t="s">
        <v>286</v>
      </c>
      <c r="F33" s="2" t="s">
        <v>287</v>
      </c>
      <c r="G33" s="57" t="s">
        <v>191</v>
      </c>
      <c r="H33" s="57">
        <v>2</v>
      </c>
      <c r="I33" s="55">
        <v>46955.5</v>
      </c>
      <c r="J33" s="55">
        <f>I33*H33</f>
        <v>93911</v>
      </c>
      <c r="K33" s="127" t="s">
        <v>603</v>
      </c>
      <c r="L33" s="56" t="s">
        <v>303</v>
      </c>
      <c r="M33" s="53" t="s">
        <v>288</v>
      </c>
      <c r="N33" s="11"/>
      <c r="O33" s="12"/>
    </row>
    <row r="34" spans="1:19" ht="57" thickBot="1" x14ac:dyDescent="0.35">
      <c r="A34" s="109">
        <v>20</v>
      </c>
      <c r="B34" s="39" t="s">
        <v>293</v>
      </c>
      <c r="C34" s="4" t="s">
        <v>289</v>
      </c>
      <c r="D34" s="137" t="s">
        <v>571</v>
      </c>
      <c r="E34" s="3" t="s">
        <v>290</v>
      </c>
      <c r="F34" s="22" t="s">
        <v>291</v>
      </c>
      <c r="G34" s="3" t="s">
        <v>191</v>
      </c>
      <c r="H34" s="3">
        <v>1</v>
      </c>
      <c r="I34" s="13">
        <v>31271.5</v>
      </c>
      <c r="J34" s="13">
        <f>I34*H34</f>
        <v>31271.5</v>
      </c>
      <c r="K34" s="111" t="s">
        <v>603</v>
      </c>
      <c r="L34" s="4" t="s">
        <v>304</v>
      </c>
      <c r="M34" s="112" t="s">
        <v>249</v>
      </c>
      <c r="N34" s="11"/>
      <c r="O34" s="12"/>
    </row>
    <row r="35" spans="1:19" ht="21.75" thickBot="1" x14ac:dyDescent="0.3">
      <c r="A35" s="138" t="s">
        <v>485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9"/>
      <c r="N35" s="11"/>
      <c r="O35" s="12"/>
    </row>
    <row r="36" spans="1:19" ht="113.25" thickBot="1" x14ac:dyDescent="0.3">
      <c r="A36" s="116">
        <v>21</v>
      </c>
      <c r="B36" s="117" t="s">
        <v>486</v>
      </c>
      <c r="C36" s="117" t="s">
        <v>484</v>
      </c>
      <c r="D36" s="140" t="s">
        <v>510</v>
      </c>
      <c r="E36" s="117" t="s">
        <v>488</v>
      </c>
      <c r="F36" s="141" t="s">
        <v>487</v>
      </c>
      <c r="G36" s="120" t="s">
        <v>245</v>
      </c>
      <c r="H36" s="120">
        <v>1</v>
      </c>
      <c r="I36" s="121">
        <v>890000</v>
      </c>
      <c r="J36" s="121">
        <f>H36*I36</f>
        <v>890000</v>
      </c>
      <c r="K36" s="142" t="s">
        <v>603</v>
      </c>
      <c r="L36" s="117" t="s">
        <v>296</v>
      </c>
      <c r="M36" s="143" t="s">
        <v>249</v>
      </c>
      <c r="N36" s="11"/>
      <c r="O36" s="12"/>
    </row>
    <row r="37" spans="1:19" ht="21.75" thickBot="1" x14ac:dyDescent="0.3">
      <c r="A37" s="61" t="s">
        <v>234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3"/>
      <c r="Q37" s="72">
        <f>SUM(H38:H81)</f>
        <v>88</v>
      </c>
      <c r="R37" s="72">
        <f t="shared" ref="R37:S37" si="3">SUM(I38:I81)</f>
        <v>237030.21100000004</v>
      </c>
      <c r="S37" s="72">
        <f t="shared" si="3"/>
        <v>496387.13099999999</v>
      </c>
    </row>
    <row r="38" spans="1:19" ht="75" x14ac:dyDescent="0.25">
      <c r="A38" s="144">
        <v>22</v>
      </c>
      <c r="B38" s="145" t="s">
        <v>306</v>
      </c>
      <c r="C38" s="40" t="s">
        <v>70</v>
      </c>
      <c r="D38" s="145" t="s">
        <v>126</v>
      </c>
      <c r="E38" s="40" t="s">
        <v>604</v>
      </c>
      <c r="F38" s="41" t="s">
        <v>125</v>
      </c>
      <c r="G38" s="41" t="s">
        <v>245</v>
      </c>
      <c r="H38" s="41">
        <v>1</v>
      </c>
      <c r="I38" s="42">
        <v>1741.55</v>
      </c>
      <c r="J38" s="42">
        <f>I38*1</f>
        <v>1741.55</v>
      </c>
      <c r="K38" s="43" t="s">
        <v>603</v>
      </c>
      <c r="L38" s="41" t="s">
        <v>42</v>
      </c>
      <c r="M38" s="45" t="s">
        <v>601</v>
      </c>
      <c r="N38" s="44" t="s">
        <v>123</v>
      </c>
      <c r="O38" s="45" t="s">
        <v>124</v>
      </c>
    </row>
    <row r="39" spans="1:19" ht="93.75" x14ac:dyDescent="0.25">
      <c r="A39" s="133">
        <v>23</v>
      </c>
      <c r="B39" s="38" t="s">
        <v>306</v>
      </c>
      <c r="C39" s="56" t="s">
        <v>70</v>
      </c>
      <c r="D39" s="38" t="s">
        <v>44</v>
      </c>
      <c r="E39" s="56" t="s">
        <v>604</v>
      </c>
      <c r="F39" s="57" t="s">
        <v>71</v>
      </c>
      <c r="G39" s="57" t="s">
        <v>245</v>
      </c>
      <c r="H39" s="57">
        <v>2</v>
      </c>
      <c r="I39" s="55">
        <v>2167.11</v>
      </c>
      <c r="J39" s="55">
        <f>I39*2</f>
        <v>4334.22</v>
      </c>
      <c r="K39" s="55" t="s">
        <v>603</v>
      </c>
      <c r="L39" s="57" t="s">
        <v>42</v>
      </c>
      <c r="M39" s="53" t="s">
        <v>600</v>
      </c>
      <c r="N39" s="52" t="s">
        <v>43</v>
      </c>
      <c r="O39" s="50" t="s">
        <v>56</v>
      </c>
    </row>
    <row r="40" spans="1:19" ht="75" x14ac:dyDescent="0.25">
      <c r="A40" s="133">
        <v>24</v>
      </c>
      <c r="B40" s="38" t="s">
        <v>306</v>
      </c>
      <c r="C40" s="56" t="s">
        <v>70</v>
      </c>
      <c r="D40" s="38" t="s">
        <v>97</v>
      </c>
      <c r="E40" s="56" t="s">
        <v>604</v>
      </c>
      <c r="F40" s="57" t="s">
        <v>94</v>
      </c>
      <c r="G40" s="57" t="s">
        <v>245</v>
      </c>
      <c r="H40" s="57">
        <v>5</v>
      </c>
      <c r="I40" s="55">
        <f>J40/H40</f>
        <v>14366.854000000001</v>
      </c>
      <c r="J40" s="55">
        <v>71834.27</v>
      </c>
      <c r="K40" s="55" t="s">
        <v>603</v>
      </c>
      <c r="L40" s="57" t="s">
        <v>42</v>
      </c>
      <c r="M40" s="53" t="s">
        <v>602</v>
      </c>
      <c r="N40" s="51" t="s">
        <v>96</v>
      </c>
      <c r="O40" s="50" t="s">
        <v>95</v>
      </c>
    </row>
    <row r="41" spans="1:19" ht="75" x14ac:dyDescent="0.25">
      <c r="A41" s="133">
        <v>25</v>
      </c>
      <c r="B41" s="38" t="s">
        <v>306</v>
      </c>
      <c r="C41" s="56" t="s">
        <v>70</v>
      </c>
      <c r="D41" s="38" t="s">
        <v>110</v>
      </c>
      <c r="E41" s="56" t="s">
        <v>604</v>
      </c>
      <c r="F41" s="57" t="s">
        <v>111</v>
      </c>
      <c r="G41" s="57" t="s">
        <v>245</v>
      </c>
      <c r="H41" s="57">
        <v>2</v>
      </c>
      <c r="I41" s="55">
        <f>J41/H41</f>
        <v>21749.200000000001</v>
      </c>
      <c r="J41" s="55">
        <v>43498.400000000001</v>
      </c>
      <c r="K41" s="55" t="s">
        <v>603</v>
      </c>
      <c r="L41" s="57" t="s">
        <v>42</v>
      </c>
      <c r="M41" s="53" t="s">
        <v>602</v>
      </c>
      <c r="N41" s="51" t="s">
        <v>109</v>
      </c>
      <c r="O41" s="50" t="s">
        <v>95</v>
      </c>
    </row>
    <row r="42" spans="1:19" ht="112.5" x14ac:dyDescent="0.25">
      <c r="A42" s="133">
        <v>26</v>
      </c>
      <c r="B42" s="38" t="s">
        <v>306</v>
      </c>
      <c r="C42" s="56" t="s">
        <v>192</v>
      </c>
      <c r="D42" s="38" t="s">
        <v>551</v>
      </c>
      <c r="E42" s="57" t="s">
        <v>193</v>
      </c>
      <c r="F42" s="57" t="s">
        <v>15</v>
      </c>
      <c r="G42" s="57" t="s">
        <v>245</v>
      </c>
      <c r="H42" s="57">
        <v>1</v>
      </c>
      <c r="I42" s="55">
        <v>7239.71</v>
      </c>
      <c r="J42" s="55">
        <f>I42*1</f>
        <v>7239.71</v>
      </c>
      <c r="K42" s="55" t="s">
        <v>603</v>
      </c>
      <c r="L42" s="56" t="s">
        <v>37</v>
      </c>
      <c r="M42" s="6" t="s">
        <v>249</v>
      </c>
      <c r="N42" s="52" t="s">
        <v>35</v>
      </c>
      <c r="O42" s="6" t="s">
        <v>81</v>
      </c>
    </row>
    <row r="43" spans="1:19" ht="131.25" x14ac:dyDescent="0.25">
      <c r="A43" s="133">
        <v>27</v>
      </c>
      <c r="B43" s="38" t="s">
        <v>306</v>
      </c>
      <c r="C43" s="56" t="s">
        <v>194</v>
      </c>
      <c r="D43" s="38" t="s">
        <v>208</v>
      </c>
      <c r="E43" s="57" t="s">
        <v>193</v>
      </c>
      <c r="F43" s="57" t="s">
        <v>68</v>
      </c>
      <c r="G43" s="57" t="s">
        <v>245</v>
      </c>
      <c r="H43" s="57">
        <v>1</v>
      </c>
      <c r="I43" s="55">
        <v>3104.39</v>
      </c>
      <c r="J43" s="55">
        <f>I43*1</f>
        <v>3104.39</v>
      </c>
      <c r="K43" s="55" t="s">
        <v>603</v>
      </c>
      <c r="L43" s="56" t="s">
        <v>37</v>
      </c>
      <c r="M43" s="6" t="s">
        <v>249</v>
      </c>
      <c r="N43" s="52" t="s">
        <v>36</v>
      </c>
      <c r="O43" s="6" t="s">
        <v>82</v>
      </c>
    </row>
    <row r="44" spans="1:19" ht="56.25" x14ac:dyDescent="0.25">
      <c r="A44" s="133">
        <v>28</v>
      </c>
      <c r="B44" s="38" t="s">
        <v>306</v>
      </c>
      <c r="C44" s="56" t="s">
        <v>19</v>
      </c>
      <c r="D44" s="38" t="s">
        <v>77</v>
      </c>
      <c r="E44" s="56" t="s">
        <v>196</v>
      </c>
      <c r="F44" s="57" t="s">
        <v>67</v>
      </c>
      <c r="G44" s="57" t="s">
        <v>191</v>
      </c>
      <c r="H44" s="57">
        <v>1</v>
      </c>
      <c r="I44" s="55">
        <v>260</v>
      </c>
      <c r="J44" s="55">
        <f>H44*I44</f>
        <v>260</v>
      </c>
      <c r="K44" s="55" t="s">
        <v>603</v>
      </c>
      <c r="L44" s="57" t="s">
        <v>63</v>
      </c>
      <c r="M44" s="6" t="s">
        <v>249</v>
      </c>
      <c r="N44" s="52" t="s">
        <v>66</v>
      </c>
      <c r="O44" s="50" t="s">
        <v>65</v>
      </c>
    </row>
    <row r="45" spans="1:19" ht="75" x14ac:dyDescent="0.25">
      <c r="A45" s="133">
        <v>29</v>
      </c>
      <c r="B45" s="38" t="s">
        <v>306</v>
      </c>
      <c r="C45" s="2" t="s">
        <v>591</v>
      </c>
      <c r="D45" s="38" t="s">
        <v>592</v>
      </c>
      <c r="E45" s="57" t="s">
        <v>93</v>
      </c>
      <c r="F45" s="57" t="s">
        <v>120</v>
      </c>
      <c r="G45" s="57" t="s">
        <v>245</v>
      </c>
      <c r="H45" s="57">
        <v>2</v>
      </c>
      <c r="I45" s="55">
        <f>J45/H45</f>
        <v>4655</v>
      </c>
      <c r="J45" s="55">
        <v>9310</v>
      </c>
      <c r="K45" s="55" t="s">
        <v>603</v>
      </c>
      <c r="L45" s="57" t="s">
        <v>86</v>
      </c>
      <c r="M45" s="6" t="s">
        <v>249</v>
      </c>
      <c r="N45" s="51" t="s">
        <v>118</v>
      </c>
      <c r="O45" s="50" t="s">
        <v>119</v>
      </c>
    </row>
    <row r="46" spans="1:19" ht="56.25" x14ac:dyDescent="0.25">
      <c r="A46" s="133">
        <v>30</v>
      </c>
      <c r="B46" s="38" t="s">
        <v>306</v>
      </c>
      <c r="C46" s="2" t="s">
        <v>593</v>
      </c>
      <c r="D46" s="38" t="s">
        <v>594</v>
      </c>
      <c r="E46" s="57" t="s">
        <v>93</v>
      </c>
      <c r="F46" s="57" t="s">
        <v>121</v>
      </c>
      <c r="G46" s="57" t="s">
        <v>245</v>
      </c>
      <c r="H46" s="57">
        <v>2</v>
      </c>
      <c r="I46" s="55">
        <f>J46/H46</f>
        <v>5105.25</v>
      </c>
      <c r="J46" s="55">
        <v>10210.5</v>
      </c>
      <c r="K46" s="55" t="s">
        <v>603</v>
      </c>
      <c r="L46" s="57" t="s">
        <v>86</v>
      </c>
      <c r="M46" s="6" t="s">
        <v>249</v>
      </c>
      <c r="N46" s="51" t="s">
        <v>122</v>
      </c>
      <c r="O46" s="50" t="s">
        <v>119</v>
      </c>
    </row>
    <row r="47" spans="1:19" ht="75" x14ac:dyDescent="0.25">
      <c r="A47" s="133">
        <v>31</v>
      </c>
      <c r="B47" s="38" t="s">
        <v>306</v>
      </c>
      <c r="C47" s="2" t="s">
        <v>591</v>
      </c>
      <c r="D47" s="38" t="s">
        <v>595</v>
      </c>
      <c r="E47" s="57" t="s">
        <v>93</v>
      </c>
      <c r="F47" s="57" t="s">
        <v>117</v>
      </c>
      <c r="G47" s="57" t="s">
        <v>245</v>
      </c>
      <c r="H47" s="57">
        <v>1</v>
      </c>
      <c r="I47" s="55">
        <v>5790</v>
      </c>
      <c r="J47" s="55">
        <f>I47*1</f>
        <v>5790</v>
      </c>
      <c r="K47" s="55" t="s">
        <v>603</v>
      </c>
      <c r="L47" s="57" t="s">
        <v>86</v>
      </c>
      <c r="M47" s="6" t="s">
        <v>249</v>
      </c>
      <c r="N47" s="51" t="s">
        <v>116</v>
      </c>
      <c r="O47" s="50" t="s">
        <v>119</v>
      </c>
    </row>
    <row r="48" spans="1:19" ht="56.25" x14ac:dyDescent="0.25">
      <c r="A48" s="133">
        <v>32</v>
      </c>
      <c r="B48" s="38" t="s">
        <v>306</v>
      </c>
      <c r="C48" s="56" t="s">
        <v>591</v>
      </c>
      <c r="D48" s="38" t="s">
        <v>596</v>
      </c>
      <c r="E48" s="57" t="s">
        <v>199</v>
      </c>
      <c r="F48" s="57" t="s">
        <v>20</v>
      </c>
      <c r="G48" s="57" t="s">
        <v>245</v>
      </c>
      <c r="H48" s="57">
        <v>11</v>
      </c>
      <c r="I48" s="55">
        <v>8817.8700000000008</v>
      </c>
      <c r="J48" s="55">
        <f>H48*I48</f>
        <v>96996.57</v>
      </c>
      <c r="K48" s="55" t="s">
        <v>603</v>
      </c>
      <c r="L48" s="57" t="s">
        <v>86</v>
      </c>
      <c r="M48" s="6" t="s">
        <v>249</v>
      </c>
      <c r="N48" s="51" t="s">
        <v>87</v>
      </c>
      <c r="O48" s="50" t="s">
        <v>90</v>
      </c>
    </row>
    <row r="49" spans="1:15" ht="56.25" x14ac:dyDescent="0.25">
      <c r="A49" s="133">
        <v>33</v>
      </c>
      <c r="B49" s="38" t="s">
        <v>306</v>
      </c>
      <c r="C49" s="56" t="s">
        <v>591</v>
      </c>
      <c r="D49" s="38" t="s">
        <v>597</v>
      </c>
      <c r="E49" s="57" t="s">
        <v>199</v>
      </c>
      <c r="F49" s="57" t="s">
        <v>21</v>
      </c>
      <c r="G49" s="57" t="s">
        <v>245</v>
      </c>
      <c r="H49" s="57">
        <v>5</v>
      </c>
      <c r="I49" s="55">
        <v>14194</v>
      </c>
      <c r="J49" s="55">
        <f>I49*5</f>
        <v>70970</v>
      </c>
      <c r="K49" s="55" t="s">
        <v>603</v>
      </c>
      <c r="L49" s="57" t="s">
        <v>86</v>
      </c>
      <c r="M49" s="6" t="s">
        <v>249</v>
      </c>
      <c r="N49" s="51" t="s">
        <v>88</v>
      </c>
      <c r="O49" s="50" t="s">
        <v>90</v>
      </c>
    </row>
    <row r="50" spans="1:15" ht="56.25" x14ac:dyDescent="0.25">
      <c r="A50" s="133">
        <v>34</v>
      </c>
      <c r="B50" s="38" t="s">
        <v>306</v>
      </c>
      <c r="C50" s="56" t="s">
        <v>591</v>
      </c>
      <c r="D50" s="38" t="s">
        <v>598</v>
      </c>
      <c r="E50" s="57" t="s">
        <v>199</v>
      </c>
      <c r="F50" s="57" t="s">
        <v>91</v>
      </c>
      <c r="G50" s="57" t="s">
        <v>245</v>
      </c>
      <c r="H50" s="57">
        <v>1</v>
      </c>
      <c r="I50" s="55">
        <v>18032.400000000001</v>
      </c>
      <c r="J50" s="55">
        <f>I50*1</f>
        <v>18032.400000000001</v>
      </c>
      <c r="K50" s="55" t="s">
        <v>603</v>
      </c>
      <c r="L50" s="57" t="s">
        <v>86</v>
      </c>
      <c r="M50" s="6" t="s">
        <v>249</v>
      </c>
      <c r="N50" s="51" t="s">
        <v>89</v>
      </c>
      <c r="O50" s="50" t="s">
        <v>92</v>
      </c>
    </row>
    <row r="51" spans="1:15" ht="75" x14ac:dyDescent="0.25">
      <c r="A51" s="133">
        <v>35</v>
      </c>
      <c r="B51" s="38" t="s">
        <v>306</v>
      </c>
      <c r="C51" s="56" t="s">
        <v>102</v>
      </c>
      <c r="D51" s="38" t="s">
        <v>160</v>
      </c>
      <c r="E51" s="56" t="s">
        <v>622</v>
      </c>
      <c r="F51" s="57" t="s">
        <v>159</v>
      </c>
      <c r="G51" s="57" t="s">
        <v>245</v>
      </c>
      <c r="H51" s="57">
        <v>1</v>
      </c>
      <c r="I51" s="55">
        <v>5200</v>
      </c>
      <c r="J51" s="55">
        <f>I51*1</f>
        <v>5200</v>
      </c>
      <c r="K51" s="55" t="s">
        <v>603</v>
      </c>
      <c r="L51" s="57" t="s">
        <v>158</v>
      </c>
      <c r="M51" s="6" t="s">
        <v>249</v>
      </c>
      <c r="N51" s="51" t="s">
        <v>157</v>
      </c>
      <c r="O51" s="50" t="s">
        <v>156</v>
      </c>
    </row>
    <row r="52" spans="1:15" ht="75" x14ac:dyDescent="0.25">
      <c r="A52" s="133">
        <v>36</v>
      </c>
      <c r="B52" s="38" t="s">
        <v>306</v>
      </c>
      <c r="C52" s="56" t="s">
        <v>101</v>
      </c>
      <c r="D52" s="38" t="s">
        <v>153</v>
      </c>
      <c r="E52" s="56" t="s">
        <v>200</v>
      </c>
      <c r="F52" s="57" t="s">
        <v>27</v>
      </c>
      <c r="G52" s="57" t="s">
        <v>191</v>
      </c>
      <c r="H52" s="57">
        <v>1</v>
      </c>
      <c r="I52" s="55">
        <v>49981.19</v>
      </c>
      <c r="J52" s="55">
        <f>I52*1</f>
        <v>49981.19</v>
      </c>
      <c r="K52" s="55" t="s">
        <v>603</v>
      </c>
      <c r="L52" s="57" t="s">
        <v>152</v>
      </c>
      <c r="M52" s="6" t="s">
        <v>249</v>
      </c>
      <c r="N52" s="51" t="s">
        <v>154</v>
      </c>
      <c r="O52" s="6" t="s">
        <v>155</v>
      </c>
    </row>
    <row r="53" spans="1:15" ht="75" x14ac:dyDescent="0.25">
      <c r="A53" s="133">
        <v>37</v>
      </c>
      <c r="B53" s="38" t="s">
        <v>306</v>
      </c>
      <c r="C53" s="56" t="s">
        <v>100</v>
      </c>
      <c r="D53" s="38" t="s">
        <v>114</v>
      </c>
      <c r="E53" s="56" t="s">
        <v>632</v>
      </c>
      <c r="F53" s="57" t="s">
        <v>631</v>
      </c>
      <c r="G53" s="57" t="s">
        <v>245</v>
      </c>
      <c r="H53" s="57">
        <v>3</v>
      </c>
      <c r="I53" s="34">
        <v>1175.624</v>
      </c>
      <c r="J53" s="34">
        <f>I53*3</f>
        <v>3526.8720000000003</v>
      </c>
      <c r="K53" s="55" t="s">
        <v>603</v>
      </c>
      <c r="L53" s="57" t="s">
        <v>115</v>
      </c>
      <c r="M53" s="6" t="s">
        <v>249</v>
      </c>
      <c r="N53" s="51" t="s">
        <v>112</v>
      </c>
      <c r="O53" s="50" t="s">
        <v>113</v>
      </c>
    </row>
    <row r="54" spans="1:15" ht="93.75" x14ac:dyDescent="0.25">
      <c r="A54" s="133">
        <v>38</v>
      </c>
      <c r="B54" s="38" t="s">
        <v>306</v>
      </c>
      <c r="C54" s="56" t="s">
        <v>25</v>
      </c>
      <c r="D54" s="38" t="s">
        <v>149</v>
      </c>
      <c r="E54" s="57" t="s">
        <v>636</v>
      </c>
      <c r="F54" s="57" t="s">
        <v>627</v>
      </c>
      <c r="G54" s="57" t="s">
        <v>245</v>
      </c>
      <c r="H54" s="57">
        <v>4</v>
      </c>
      <c r="I54" s="55">
        <v>259.8</v>
      </c>
      <c r="J54" s="55">
        <f>I54*4</f>
        <v>1039.2</v>
      </c>
      <c r="K54" s="55" t="s">
        <v>603</v>
      </c>
      <c r="L54" s="57" t="s">
        <v>147</v>
      </c>
      <c r="M54" s="6" t="s">
        <v>249</v>
      </c>
      <c r="N54" s="51" t="s">
        <v>148</v>
      </c>
      <c r="O54" s="50" t="s">
        <v>150</v>
      </c>
    </row>
    <row r="55" spans="1:15" ht="37.5" x14ac:dyDescent="0.25">
      <c r="A55" s="133">
        <v>39</v>
      </c>
      <c r="B55" s="38" t="s">
        <v>306</v>
      </c>
      <c r="C55" s="56" t="s">
        <v>26</v>
      </c>
      <c r="D55" s="38" t="s">
        <v>151</v>
      </c>
      <c r="E55" s="56" t="s">
        <v>211</v>
      </c>
      <c r="F55" s="57" t="s">
        <v>628</v>
      </c>
      <c r="G55" s="57" t="s">
        <v>210</v>
      </c>
      <c r="H55" s="57">
        <v>1</v>
      </c>
      <c r="I55" s="55">
        <v>4782.53</v>
      </c>
      <c r="J55" s="55">
        <f>I55*1</f>
        <v>4782.53</v>
      </c>
      <c r="K55" s="55" t="s">
        <v>603</v>
      </c>
      <c r="L55" s="57" t="s">
        <v>147</v>
      </c>
      <c r="M55" s="6" t="s">
        <v>249</v>
      </c>
      <c r="N55" s="52" t="s">
        <v>225</v>
      </c>
      <c r="O55" s="50" t="s">
        <v>212</v>
      </c>
    </row>
    <row r="56" spans="1:15" ht="131.25" x14ac:dyDescent="0.25">
      <c r="A56" s="133">
        <v>40</v>
      </c>
      <c r="B56" s="38" t="s">
        <v>306</v>
      </c>
      <c r="C56" s="56" t="s">
        <v>105</v>
      </c>
      <c r="D56" s="38" t="s">
        <v>177</v>
      </c>
      <c r="E56" s="56" t="s">
        <v>205</v>
      </c>
      <c r="F56" s="57" t="s">
        <v>203</v>
      </c>
      <c r="G56" s="7" t="s">
        <v>191</v>
      </c>
      <c r="H56" s="57">
        <v>1</v>
      </c>
      <c r="I56" s="55">
        <v>5000</v>
      </c>
      <c r="J56" s="55">
        <f>I56*1</f>
        <v>5000</v>
      </c>
      <c r="K56" s="55" t="s">
        <v>603</v>
      </c>
      <c r="L56" s="57" t="s">
        <v>162</v>
      </c>
      <c r="M56" s="6" t="s">
        <v>249</v>
      </c>
      <c r="N56" s="51" t="s">
        <v>168</v>
      </c>
      <c r="O56" s="50" t="s">
        <v>178</v>
      </c>
    </row>
    <row r="57" spans="1:15" ht="75" x14ac:dyDescent="0.25">
      <c r="A57" s="133">
        <v>41</v>
      </c>
      <c r="B57" s="38" t="s">
        <v>306</v>
      </c>
      <c r="C57" s="56" t="s">
        <v>103</v>
      </c>
      <c r="D57" s="38" t="s">
        <v>184</v>
      </c>
      <c r="E57" s="56" t="s">
        <v>205</v>
      </c>
      <c r="F57" s="57" t="s">
        <v>206</v>
      </c>
      <c r="G57" s="57" t="s">
        <v>191</v>
      </c>
      <c r="H57" s="57">
        <v>2</v>
      </c>
      <c r="I57" s="55">
        <v>918.78</v>
      </c>
      <c r="J57" s="55">
        <f>I57*2</f>
        <v>1837.56</v>
      </c>
      <c r="K57" s="55" t="s">
        <v>603</v>
      </c>
      <c r="L57" s="57" t="s">
        <v>158</v>
      </c>
      <c r="M57" s="6" t="s">
        <v>249</v>
      </c>
      <c r="N57" s="51" t="s">
        <v>169</v>
      </c>
      <c r="O57" s="50" t="s">
        <v>183</v>
      </c>
    </row>
    <row r="58" spans="1:15" ht="131.25" x14ac:dyDescent="0.25">
      <c r="A58" s="133">
        <v>42</v>
      </c>
      <c r="B58" s="38" t="s">
        <v>306</v>
      </c>
      <c r="C58" s="56" t="s">
        <v>105</v>
      </c>
      <c r="D58" s="38" t="s">
        <v>181</v>
      </c>
      <c r="E58" s="56" t="s">
        <v>205</v>
      </c>
      <c r="F58" s="57" t="s">
        <v>204</v>
      </c>
      <c r="G58" s="57" t="s">
        <v>191</v>
      </c>
      <c r="H58" s="57">
        <v>1</v>
      </c>
      <c r="I58" s="55">
        <v>4125</v>
      </c>
      <c r="J58" s="55">
        <f>I58*1</f>
        <v>4125</v>
      </c>
      <c r="K58" s="55" t="s">
        <v>603</v>
      </c>
      <c r="L58" s="57" t="s">
        <v>162</v>
      </c>
      <c r="M58" s="6" t="s">
        <v>249</v>
      </c>
      <c r="N58" s="51" t="s">
        <v>168</v>
      </c>
      <c r="O58" s="50" t="s">
        <v>182</v>
      </c>
    </row>
    <row r="59" spans="1:15" ht="75" x14ac:dyDescent="0.25">
      <c r="A59" s="133">
        <v>43</v>
      </c>
      <c r="B59" s="38" t="s">
        <v>306</v>
      </c>
      <c r="C59" s="56" t="s">
        <v>106</v>
      </c>
      <c r="D59" s="38" t="s">
        <v>633</v>
      </c>
      <c r="E59" s="56" t="s">
        <v>400</v>
      </c>
      <c r="F59" s="57" t="s">
        <v>634</v>
      </c>
      <c r="G59" s="57" t="s">
        <v>191</v>
      </c>
      <c r="H59" s="57">
        <v>1</v>
      </c>
      <c r="I59" s="55">
        <v>3830</v>
      </c>
      <c r="J59" s="55">
        <f>I59*1</f>
        <v>3830</v>
      </c>
      <c r="K59" s="55" t="s">
        <v>603</v>
      </c>
      <c r="L59" s="57" t="s">
        <v>158</v>
      </c>
      <c r="M59" s="6" t="s">
        <v>249</v>
      </c>
      <c r="N59" s="52" t="s">
        <v>172</v>
      </c>
      <c r="O59" s="50" t="s">
        <v>186</v>
      </c>
    </row>
    <row r="60" spans="1:15" ht="75" x14ac:dyDescent="0.25">
      <c r="A60" s="133">
        <v>44</v>
      </c>
      <c r="B60" s="38" t="s">
        <v>306</v>
      </c>
      <c r="C60" s="56" t="s">
        <v>185</v>
      </c>
      <c r="D60" s="38" t="s">
        <v>215</v>
      </c>
      <c r="E60" s="56" t="s">
        <v>205</v>
      </c>
      <c r="F60" s="57" t="s">
        <v>214</v>
      </c>
      <c r="G60" s="57" t="s">
        <v>191</v>
      </c>
      <c r="H60" s="57">
        <v>1</v>
      </c>
      <c r="I60" s="55">
        <v>4875</v>
      </c>
      <c r="J60" s="55">
        <f>I60*1</f>
        <v>4875</v>
      </c>
      <c r="K60" s="55" t="s">
        <v>603</v>
      </c>
      <c r="L60" s="57" t="s">
        <v>162</v>
      </c>
      <c r="M60" s="6" t="s">
        <v>249</v>
      </c>
      <c r="N60" s="51" t="s">
        <v>171</v>
      </c>
      <c r="O60" s="50" t="s">
        <v>187</v>
      </c>
    </row>
    <row r="61" spans="1:15" ht="131.25" x14ac:dyDescent="0.25">
      <c r="A61" s="133">
        <v>45</v>
      </c>
      <c r="B61" s="38" t="s">
        <v>306</v>
      </c>
      <c r="C61" s="56" t="s">
        <v>104</v>
      </c>
      <c r="D61" s="38" t="s">
        <v>188</v>
      </c>
      <c r="E61" s="56" t="s">
        <v>207</v>
      </c>
      <c r="F61" s="57" t="s">
        <v>28</v>
      </c>
      <c r="G61" s="57" t="s">
        <v>191</v>
      </c>
      <c r="H61" s="57">
        <v>2</v>
      </c>
      <c r="I61" s="55">
        <v>750</v>
      </c>
      <c r="J61" s="55">
        <f>I61*2</f>
        <v>1500</v>
      </c>
      <c r="K61" s="34" t="s">
        <v>603</v>
      </c>
      <c r="L61" s="57" t="s">
        <v>158</v>
      </c>
      <c r="M61" s="6" t="s">
        <v>249</v>
      </c>
      <c r="N61" s="52" t="s">
        <v>173</v>
      </c>
      <c r="O61" s="50" t="s">
        <v>187</v>
      </c>
    </row>
    <row r="62" spans="1:15" ht="56.25" x14ac:dyDescent="0.25">
      <c r="A62" s="133">
        <v>46</v>
      </c>
      <c r="B62" s="38" t="s">
        <v>306</v>
      </c>
      <c r="C62" s="56" t="s">
        <v>619</v>
      </c>
      <c r="D62" s="38" t="s">
        <v>84</v>
      </c>
      <c r="E62" s="56" t="s">
        <v>198</v>
      </c>
      <c r="F62" s="57" t="s">
        <v>85</v>
      </c>
      <c r="G62" s="57" t="s">
        <v>191</v>
      </c>
      <c r="H62" s="57">
        <v>2</v>
      </c>
      <c r="I62" s="55">
        <f>J62/H62</f>
        <v>4265.7</v>
      </c>
      <c r="J62" s="55">
        <v>8531.4</v>
      </c>
      <c r="K62" s="55" t="s">
        <v>603</v>
      </c>
      <c r="L62" s="57" t="s">
        <v>83</v>
      </c>
      <c r="M62" s="6" t="s">
        <v>249</v>
      </c>
      <c r="N62" s="52" t="s">
        <v>79</v>
      </c>
      <c r="O62" s="6" t="s">
        <v>80</v>
      </c>
    </row>
    <row r="63" spans="1:15" ht="56.25" x14ac:dyDescent="0.25">
      <c r="A63" s="133">
        <v>47</v>
      </c>
      <c r="B63" s="38" t="s">
        <v>306</v>
      </c>
      <c r="C63" s="56" t="s">
        <v>619</v>
      </c>
      <c r="D63" s="38" t="s">
        <v>84</v>
      </c>
      <c r="E63" s="56" t="s">
        <v>198</v>
      </c>
      <c r="F63" s="57" t="s">
        <v>22</v>
      </c>
      <c r="G63" s="57" t="s">
        <v>191</v>
      </c>
      <c r="H63" s="57">
        <v>2</v>
      </c>
      <c r="I63" s="55">
        <f>J63/H63</f>
        <v>4567.57</v>
      </c>
      <c r="J63" s="55">
        <v>9135.14</v>
      </c>
      <c r="K63" s="55" t="s">
        <v>603</v>
      </c>
      <c r="L63" s="57" t="s">
        <v>83</v>
      </c>
      <c r="M63" s="6" t="s">
        <v>249</v>
      </c>
      <c r="N63" s="51" t="s">
        <v>98</v>
      </c>
      <c r="O63" s="6" t="s">
        <v>80</v>
      </c>
    </row>
    <row r="64" spans="1:15" ht="56.25" x14ac:dyDescent="0.25">
      <c r="A64" s="133">
        <v>48</v>
      </c>
      <c r="B64" s="38" t="s">
        <v>306</v>
      </c>
      <c r="C64" s="56" t="s">
        <v>16</v>
      </c>
      <c r="D64" s="38" t="s">
        <v>47</v>
      </c>
      <c r="E64" s="56" t="s">
        <v>46</v>
      </c>
      <c r="F64" s="57" t="s">
        <v>17</v>
      </c>
      <c r="G64" s="57" t="s">
        <v>245</v>
      </c>
      <c r="H64" s="57">
        <v>1</v>
      </c>
      <c r="I64" s="55">
        <v>4740.75</v>
      </c>
      <c r="J64" s="55">
        <f t="shared" ref="J64:J70" si="4">I64*1</f>
        <v>4740.75</v>
      </c>
      <c r="K64" s="55" t="s">
        <v>603</v>
      </c>
      <c r="L64" s="57" t="s">
        <v>48</v>
      </c>
      <c r="M64" s="6" t="s">
        <v>249</v>
      </c>
      <c r="N64" s="52" t="s">
        <v>49</v>
      </c>
      <c r="O64" s="50" t="s">
        <v>58</v>
      </c>
    </row>
    <row r="65" spans="1:15" ht="75" x14ac:dyDescent="0.25">
      <c r="A65" s="133">
        <v>49</v>
      </c>
      <c r="B65" s="38" t="s">
        <v>306</v>
      </c>
      <c r="C65" s="56" t="s">
        <v>130</v>
      </c>
      <c r="D65" s="38" t="s">
        <v>132</v>
      </c>
      <c r="E65" s="57" t="s">
        <v>129</v>
      </c>
      <c r="F65" s="57" t="s">
        <v>131</v>
      </c>
      <c r="G65" s="57" t="s">
        <v>245</v>
      </c>
      <c r="H65" s="57">
        <v>1</v>
      </c>
      <c r="I65" s="55">
        <v>618.66</v>
      </c>
      <c r="J65" s="55">
        <f t="shared" si="4"/>
        <v>618.66</v>
      </c>
      <c r="K65" s="55" t="s">
        <v>603</v>
      </c>
      <c r="L65" s="57" t="s">
        <v>128</v>
      </c>
      <c r="M65" s="6" t="s">
        <v>249</v>
      </c>
      <c r="N65" s="51" t="s">
        <v>127</v>
      </c>
      <c r="O65" s="50" t="s">
        <v>133</v>
      </c>
    </row>
    <row r="66" spans="1:15" ht="93.75" x14ac:dyDescent="0.25">
      <c r="A66" s="8">
        <v>50</v>
      </c>
      <c r="B66" s="38" t="s">
        <v>306</v>
      </c>
      <c r="C66" s="56" t="s">
        <v>23</v>
      </c>
      <c r="D66" s="38" t="s">
        <v>572</v>
      </c>
      <c r="E66" s="57" t="s">
        <v>236</v>
      </c>
      <c r="F66" s="57" t="s">
        <v>45</v>
      </c>
      <c r="G66" s="57" t="s">
        <v>245</v>
      </c>
      <c r="H66" s="57">
        <v>1</v>
      </c>
      <c r="I66" s="34">
        <v>285</v>
      </c>
      <c r="J66" s="34">
        <f t="shared" si="4"/>
        <v>285</v>
      </c>
      <c r="K66" s="34" t="s">
        <v>603</v>
      </c>
      <c r="L66" s="57" t="s">
        <v>108</v>
      </c>
      <c r="M66" s="6" t="s">
        <v>249</v>
      </c>
      <c r="N66" s="51" t="s">
        <v>107</v>
      </c>
      <c r="O66" s="1" t="s">
        <v>18</v>
      </c>
    </row>
    <row r="67" spans="1:15" ht="93.75" x14ac:dyDescent="0.25">
      <c r="A67" s="8">
        <v>51</v>
      </c>
      <c r="B67" s="38" t="s">
        <v>306</v>
      </c>
      <c r="C67" s="56" t="s">
        <v>30</v>
      </c>
      <c r="D67" s="38" t="s">
        <v>216</v>
      </c>
      <c r="E67" s="66" t="s">
        <v>176</v>
      </c>
      <c r="F67" s="57" t="s">
        <v>29</v>
      </c>
      <c r="G67" s="66" t="s">
        <v>245</v>
      </c>
      <c r="H67" s="57">
        <v>1</v>
      </c>
      <c r="I67" s="55">
        <v>1098</v>
      </c>
      <c r="J67" s="55">
        <f t="shared" si="4"/>
        <v>1098</v>
      </c>
      <c r="K67" s="34" t="s">
        <v>603</v>
      </c>
      <c r="L67" s="57" t="s">
        <v>164</v>
      </c>
      <c r="M67" s="146" t="s">
        <v>249</v>
      </c>
      <c r="N67" s="68" t="s">
        <v>174</v>
      </c>
      <c r="O67" s="67" t="s">
        <v>202</v>
      </c>
    </row>
    <row r="68" spans="1:15" ht="37.5" x14ac:dyDescent="0.25">
      <c r="A68" s="8">
        <v>52</v>
      </c>
      <c r="B68" s="38" t="s">
        <v>306</v>
      </c>
      <c r="C68" s="56" t="s">
        <v>219</v>
      </c>
      <c r="D68" s="38" t="s">
        <v>217</v>
      </c>
      <c r="E68" s="66"/>
      <c r="F68" s="57" t="s">
        <v>31</v>
      </c>
      <c r="G68" s="66"/>
      <c r="H68" s="57">
        <v>1</v>
      </c>
      <c r="I68" s="55">
        <v>1439.6</v>
      </c>
      <c r="J68" s="55">
        <f t="shared" si="4"/>
        <v>1439.6</v>
      </c>
      <c r="K68" s="34" t="s">
        <v>603</v>
      </c>
      <c r="L68" s="57" t="s">
        <v>165</v>
      </c>
      <c r="M68" s="146"/>
      <c r="N68" s="68"/>
      <c r="O68" s="67"/>
    </row>
    <row r="69" spans="1:15" ht="56.25" x14ac:dyDescent="0.25">
      <c r="A69" s="8">
        <v>53</v>
      </c>
      <c r="B69" s="38" t="s">
        <v>306</v>
      </c>
      <c r="C69" s="56" t="s">
        <v>32</v>
      </c>
      <c r="D69" s="38" t="s">
        <v>218</v>
      </c>
      <c r="E69" s="66"/>
      <c r="F69" s="57" t="s">
        <v>33</v>
      </c>
      <c r="G69" s="66"/>
      <c r="H69" s="57">
        <v>1</v>
      </c>
      <c r="I69" s="55">
        <v>451.4</v>
      </c>
      <c r="J69" s="55">
        <f t="shared" si="4"/>
        <v>451.4</v>
      </c>
      <c r="K69" s="34" t="s">
        <v>603</v>
      </c>
      <c r="L69" s="57" t="s">
        <v>166</v>
      </c>
      <c r="M69" s="146"/>
      <c r="N69" s="68"/>
      <c r="O69" s="67"/>
    </row>
    <row r="70" spans="1:15" ht="37.5" x14ac:dyDescent="0.25">
      <c r="A70" s="8">
        <v>54</v>
      </c>
      <c r="B70" s="38" t="s">
        <v>306</v>
      </c>
      <c r="C70" s="56" t="s">
        <v>616</v>
      </c>
      <c r="D70" s="38" t="s">
        <v>51</v>
      </c>
      <c r="E70" s="65" t="s">
        <v>50</v>
      </c>
      <c r="F70" s="57" t="s">
        <v>69</v>
      </c>
      <c r="G70" s="66" t="s">
        <v>190</v>
      </c>
      <c r="H70" s="57">
        <v>1</v>
      </c>
      <c r="I70" s="64">
        <v>22390.66</v>
      </c>
      <c r="J70" s="64">
        <f t="shared" si="4"/>
        <v>22390.66</v>
      </c>
      <c r="K70" s="64" t="s">
        <v>603</v>
      </c>
      <c r="L70" s="57" t="s">
        <v>53</v>
      </c>
      <c r="M70" s="67" t="s">
        <v>189</v>
      </c>
      <c r="N70" s="71" t="s">
        <v>54</v>
      </c>
      <c r="O70" s="67" t="s">
        <v>57</v>
      </c>
    </row>
    <row r="71" spans="1:15" ht="75" x14ac:dyDescent="0.25">
      <c r="A71" s="8">
        <v>55</v>
      </c>
      <c r="B71" s="38" t="s">
        <v>306</v>
      </c>
      <c r="C71" s="56" t="s">
        <v>72</v>
      </c>
      <c r="D71" s="38" t="s">
        <v>52</v>
      </c>
      <c r="E71" s="65"/>
      <c r="F71" s="57" t="s">
        <v>18</v>
      </c>
      <c r="G71" s="66"/>
      <c r="H71" s="57">
        <v>1</v>
      </c>
      <c r="I71" s="64"/>
      <c r="J71" s="64"/>
      <c r="K71" s="64"/>
      <c r="L71" s="57" t="s">
        <v>61</v>
      </c>
      <c r="M71" s="67"/>
      <c r="N71" s="71"/>
      <c r="O71" s="67"/>
    </row>
    <row r="72" spans="1:15" ht="56.25" x14ac:dyDescent="0.25">
      <c r="A72" s="126">
        <v>56</v>
      </c>
      <c r="B72" s="38" t="s">
        <v>306</v>
      </c>
      <c r="C72" s="56" t="s">
        <v>209</v>
      </c>
      <c r="D72" s="38" t="s">
        <v>38</v>
      </c>
      <c r="E72" s="57" t="s">
        <v>195</v>
      </c>
      <c r="F72" s="57" t="s">
        <v>39</v>
      </c>
      <c r="G72" s="56" t="s">
        <v>245</v>
      </c>
      <c r="H72" s="57">
        <v>1</v>
      </c>
      <c r="I72" s="55">
        <v>87.34</v>
      </c>
      <c r="J72" s="55">
        <f>I72*1</f>
        <v>87.34</v>
      </c>
      <c r="K72" s="55" t="s">
        <v>603</v>
      </c>
      <c r="L72" s="56" t="s">
        <v>40</v>
      </c>
      <c r="M72" s="6" t="s">
        <v>249</v>
      </c>
      <c r="N72" s="52" t="s">
        <v>41</v>
      </c>
      <c r="O72" s="50" t="s">
        <v>55</v>
      </c>
    </row>
    <row r="73" spans="1:15" ht="75" x14ac:dyDescent="0.25">
      <c r="A73" s="126">
        <v>57</v>
      </c>
      <c r="B73" s="38" t="s">
        <v>306</v>
      </c>
      <c r="C73" s="56" t="s">
        <v>617</v>
      </c>
      <c r="D73" s="38" t="s">
        <v>618</v>
      </c>
      <c r="E73" s="56" t="s">
        <v>64</v>
      </c>
      <c r="F73" s="57" t="s">
        <v>18</v>
      </c>
      <c r="G73" s="56" t="s">
        <v>245</v>
      </c>
      <c r="H73" s="57">
        <v>1</v>
      </c>
      <c r="I73" s="55">
        <v>2443</v>
      </c>
      <c r="J73" s="55">
        <f>I73*1</f>
        <v>2443</v>
      </c>
      <c r="K73" s="55" t="s">
        <v>603</v>
      </c>
      <c r="L73" s="57" t="s">
        <v>62</v>
      </c>
      <c r="M73" s="6" t="s">
        <v>249</v>
      </c>
      <c r="N73" s="52" t="s">
        <v>60</v>
      </c>
      <c r="O73" s="50" t="s">
        <v>59</v>
      </c>
    </row>
    <row r="74" spans="1:15" ht="37.5" x14ac:dyDescent="0.25">
      <c r="A74" s="126">
        <v>58</v>
      </c>
      <c r="B74" s="38" t="s">
        <v>306</v>
      </c>
      <c r="C74" s="56" t="s">
        <v>143</v>
      </c>
      <c r="D74" s="38" t="s">
        <v>624</v>
      </c>
      <c r="E74" s="57" t="s">
        <v>197</v>
      </c>
      <c r="F74" s="57" t="s">
        <v>73</v>
      </c>
      <c r="G74" s="56" t="s">
        <v>245</v>
      </c>
      <c r="H74" s="57">
        <v>3</v>
      </c>
      <c r="I74" s="55">
        <v>19.222999999999999</v>
      </c>
      <c r="J74" s="55">
        <f>I74*3</f>
        <v>57.668999999999997</v>
      </c>
      <c r="K74" s="55" t="s">
        <v>603</v>
      </c>
      <c r="L74" s="57" t="s">
        <v>74</v>
      </c>
      <c r="M74" s="6" t="s">
        <v>249</v>
      </c>
      <c r="N74" s="52" t="s">
        <v>78</v>
      </c>
      <c r="O74" s="50" t="s">
        <v>75</v>
      </c>
    </row>
    <row r="75" spans="1:15" ht="37.5" x14ac:dyDescent="0.25">
      <c r="A75" s="126">
        <v>59</v>
      </c>
      <c r="B75" s="38" t="s">
        <v>306</v>
      </c>
      <c r="C75" s="56" t="s">
        <v>143</v>
      </c>
      <c r="D75" s="147" t="s">
        <v>141</v>
      </c>
      <c r="E75" s="57" t="s">
        <v>146</v>
      </c>
      <c r="F75" s="57" t="s">
        <v>142</v>
      </c>
      <c r="G75" s="56" t="s">
        <v>245</v>
      </c>
      <c r="H75" s="57">
        <v>3</v>
      </c>
      <c r="I75" s="55">
        <v>47.16</v>
      </c>
      <c r="J75" s="55">
        <f>I75*3</f>
        <v>141.47999999999999</v>
      </c>
      <c r="K75" s="55" t="s">
        <v>603</v>
      </c>
      <c r="L75" s="57" t="s">
        <v>74</v>
      </c>
      <c r="M75" s="6" t="s">
        <v>249</v>
      </c>
      <c r="N75" s="51" t="s">
        <v>145</v>
      </c>
      <c r="O75" s="50" t="s">
        <v>144</v>
      </c>
    </row>
    <row r="76" spans="1:15" ht="56.25" x14ac:dyDescent="0.25">
      <c r="A76" s="126">
        <v>60</v>
      </c>
      <c r="B76" s="38" t="s">
        <v>306</v>
      </c>
      <c r="C76" s="56" t="s">
        <v>139</v>
      </c>
      <c r="D76" s="148" t="s">
        <v>138</v>
      </c>
      <c r="E76" s="65" t="s">
        <v>46</v>
      </c>
      <c r="F76" s="57" t="s">
        <v>137</v>
      </c>
      <c r="G76" s="66" t="s">
        <v>245</v>
      </c>
      <c r="H76" s="57">
        <v>2</v>
      </c>
      <c r="I76" s="55">
        <v>3715</v>
      </c>
      <c r="J76" s="55">
        <f>I76*2</f>
        <v>7430</v>
      </c>
      <c r="K76" s="64" t="s">
        <v>603</v>
      </c>
      <c r="L76" s="57" t="s">
        <v>136</v>
      </c>
      <c r="M76" s="146" t="s">
        <v>249</v>
      </c>
      <c r="N76" s="68" t="s">
        <v>135</v>
      </c>
      <c r="O76" s="67" t="s">
        <v>134</v>
      </c>
    </row>
    <row r="77" spans="1:15" ht="37.5" x14ac:dyDescent="0.25">
      <c r="A77" s="126">
        <v>61</v>
      </c>
      <c r="B77" s="38" t="s">
        <v>306</v>
      </c>
      <c r="C77" s="56" t="s">
        <v>24</v>
      </c>
      <c r="D77" s="148"/>
      <c r="E77" s="65"/>
      <c r="F77" s="57" t="s">
        <v>620</v>
      </c>
      <c r="G77" s="66"/>
      <c r="H77" s="57">
        <v>2</v>
      </c>
      <c r="I77" s="55">
        <v>452</v>
      </c>
      <c r="J77" s="55">
        <f>I77*2</f>
        <v>904</v>
      </c>
      <c r="K77" s="64"/>
      <c r="L77" s="57" t="s">
        <v>140</v>
      </c>
      <c r="M77" s="146"/>
      <c r="N77" s="68"/>
      <c r="O77" s="67"/>
    </row>
    <row r="78" spans="1:15" ht="56.25" x14ac:dyDescent="0.25">
      <c r="A78" s="126">
        <v>62</v>
      </c>
      <c r="B78" s="38" t="s">
        <v>306</v>
      </c>
      <c r="C78" s="56" t="s">
        <v>13</v>
      </c>
      <c r="D78" s="38" t="s">
        <v>180</v>
      </c>
      <c r="E78" s="56" t="s">
        <v>201</v>
      </c>
      <c r="F78" s="57" t="s">
        <v>18</v>
      </c>
      <c r="G78" s="56" t="s">
        <v>245</v>
      </c>
      <c r="H78" s="57">
        <v>3</v>
      </c>
      <c r="I78" s="55">
        <v>87.89</v>
      </c>
      <c r="J78" s="55">
        <f>I78*3</f>
        <v>263.67</v>
      </c>
      <c r="K78" s="55" t="s">
        <v>603</v>
      </c>
      <c r="L78" s="57" t="s">
        <v>163</v>
      </c>
      <c r="M78" s="6" t="s">
        <v>249</v>
      </c>
      <c r="N78" s="51" t="s">
        <v>170</v>
      </c>
      <c r="O78" s="6" t="s">
        <v>179</v>
      </c>
    </row>
    <row r="79" spans="1:15" ht="37.5" x14ac:dyDescent="0.25">
      <c r="A79" s="126">
        <v>63</v>
      </c>
      <c r="B79" s="38" t="s">
        <v>306</v>
      </c>
      <c r="C79" s="56" t="s">
        <v>14</v>
      </c>
      <c r="D79" s="38" t="s">
        <v>213</v>
      </c>
      <c r="E79" s="57" t="s">
        <v>235</v>
      </c>
      <c r="F79" s="57" t="s">
        <v>99</v>
      </c>
      <c r="G79" s="56" t="s">
        <v>245</v>
      </c>
      <c r="H79" s="57">
        <v>1</v>
      </c>
      <c r="I79" s="55">
        <v>100</v>
      </c>
      <c r="J79" s="55">
        <f>I79*1</f>
        <v>100</v>
      </c>
      <c r="K79" s="55" t="s">
        <v>603</v>
      </c>
      <c r="L79" s="57" t="s">
        <v>167</v>
      </c>
      <c r="M79" s="6" t="s">
        <v>249</v>
      </c>
      <c r="N79" s="51" t="s">
        <v>175</v>
      </c>
      <c r="O79" s="1" t="s">
        <v>18</v>
      </c>
    </row>
    <row r="80" spans="1:15" ht="56.25" x14ac:dyDescent="0.25">
      <c r="A80" s="126">
        <v>64</v>
      </c>
      <c r="B80" s="38" t="s">
        <v>306</v>
      </c>
      <c r="C80" s="56" t="s">
        <v>640</v>
      </c>
      <c r="D80" s="38" t="s">
        <v>655</v>
      </c>
      <c r="E80" s="56" t="s">
        <v>642</v>
      </c>
      <c r="F80" s="57" t="s">
        <v>641</v>
      </c>
      <c r="G80" s="56" t="s">
        <v>245</v>
      </c>
      <c r="H80" s="57">
        <v>4</v>
      </c>
      <c r="I80" s="55">
        <v>950</v>
      </c>
      <c r="J80" s="55">
        <f>I80*4</f>
        <v>3800</v>
      </c>
      <c r="K80" s="55" t="s">
        <v>603</v>
      </c>
      <c r="L80" s="57" t="s">
        <v>464</v>
      </c>
      <c r="M80" s="6" t="s">
        <v>249</v>
      </c>
      <c r="N80" s="29" t="s">
        <v>18</v>
      </c>
      <c r="O80" s="1" t="s">
        <v>18</v>
      </c>
    </row>
    <row r="81" spans="1:19" ht="57" thickBot="1" x14ac:dyDescent="0.3">
      <c r="A81" s="10">
        <v>65</v>
      </c>
      <c r="B81" s="39" t="s">
        <v>306</v>
      </c>
      <c r="C81" s="4" t="s">
        <v>475</v>
      </c>
      <c r="D81" s="39" t="s">
        <v>656</v>
      </c>
      <c r="E81" s="56" t="s">
        <v>639</v>
      </c>
      <c r="F81" s="56" t="s">
        <v>666</v>
      </c>
      <c r="G81" s="56" t="s">
        <v>245</v>
      </c>
      <c r="H81" s="25">
        <v>3</v>
      </c>
      <c r="I81" s="26">
        <v>1150</v>
      </c>
      <c r="J81" s="13">
        <f>I81*3</f>
        <v>3450</v>
      </c>
      <c r="K81" s="13" t="s">
        <v>603</v>
      </c>
      <c r="L81" s="3" t="s">
        <v>161</v>
      </c>
      <c r="M81" s="112" t="s">
        <v>249</v>
      </c>
      <c r="N81" s="30" t="s">
        <v>225</v>
      </c>
      <c r="O81" s="5" t="s">
        <v>18</v>
      </c>
    </row>
    <row r="82" spans="1:19" ht="21.75" thickBot="1" x14ac:dyDescent="0.3">
      <c r="A82" s="149" t="s">
        <v>307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1"/>
      <c r="Q82" s="72">
        <f>SUM(H83:H93)</f>
        <v>13</v>
      </c>
      <c r="R82" s="72">
        <f t="shared" ref="R82:S82" si="5">SUM(I83:I93)</f>
        <v>49776.46</v>
      </c>
      <c r="S82" s="72">
        <f t="shared" si="5"/>
        <v>50507.859999999993</v>
      </c>
    </row>
    <row r="83" spans="1:19" ht="93.75" x14ac:dyDescent="0.25">
      <c r="A83" s="152">
        <v>66</v>
      </c>
      <c r="B83" s="124" t="s">
        <v>335</v>
      </c>
      <c r="C83" s="102" t="s">
        <v>308</v>
      </c>
      <c r="D83" s="124" t="s">
        <v>581</v>
      </c>
      <c r="E83" s="102" t="s">
        <v>604</v>
      </c>
      <c r="F83" s="103" t="s">
        <v>309</v>
      </c>
      <c r="G83" s="102" t="s">
        <v>245</v>
      </c>
      <c r="H83" s="103">
        <v>1</v>
      </c>
      <c r="I83" s="15">
        <v>3741.82</v>
      </c>
      <c r="J83" s="58">
        <f t="shared" ref="J83:J90" si="6">H83*I83</f>
        <v>3741.82</v>
      </c>
      <c r="K83" s="32" t="s">
        <v>603</v>
      </c>
      <c r="L83" s="102" t="s">
        <v>42</v>
      </c>
      <c r="M83" s="132" t="s">
        <v>310</v>
      </c>
    </row>
    <row r="84" spans="1:19" ht="93.75" x14ac:dyDescent="0.25">
      <c r="A84" s="153">
        <v>67</v>
      </c>
      <c r="B84" s="38" t="s">
        <v>335</v>
      </c>
      <c r="C84" s="56" t="s">
        <v>311</v>
      </c>
      <c r="D84" s="38" t="s">
        <v>255</v>
      </c>
      <c r="E84" s="56" t="s">
        <v>604</v>
      </c>
      <c r="F84" s="57" t="s">
        <v>312</v>
      </c>
      <c r="G84" s="56" t="s">
        <v>245</v>
      </c>
      <c r="H84" s="57">
        <v>1</v>
      </c>
      <c r="I84" s="14">
        <v>27812.42</v>
      </c>
      <c r="J84" s="59">
        <f t="shared" si="6"/>
        <v>27812.42</v>
      </c>
      <c r="K84" s="154" t="s">
        <v>603</v>
      </c>
      <c r="L84" s="56" t="s">
        <v>42</v>
      </c>
      <c r="M84" s="53" t="s">
        <v>313</v>
      </c>
    </row>
    <row r="85" spans="1:19" ht="93.75" x14ac:dyDescent="0.25">
      <c r="A85" s="153">
        <v>68</v>
      </c>
      <c r="B85" s="38" t="s">
        <v>335</v>
      </c>
      <c r="C85" s="56" t="s">
        <v>314</v>
      </c>
      <c r="D85" s="38" t="s">
        <v>580</v>
      </c>
      <c r="E85" s="56" t="s">
        <v>604</v>
      </c>
      <c r="F85" s="57" t="s">
        <v>315</v>
      </c>
      <c r="G85" s="56" t="s">
        <v>245</v>
      </c>
      <c r="H85" s="57">
        <v>1</v>
      </c>
      <c r="I85" s="14">
        <v>3604.03</v>
      </c>
      <c r="J85" s="59">
        <f t="shared" si="6"/>
        <v>3604.03</v>
      </c>
      <c r="K85" s="154" t="s">
        <v>603</v>
      </c>
      <c r="L85" s="56" t="s">
        <v>42</v>
      </c>
      <c r="M85" s="53" t="s">
        <v>316</v>
      </c>
    </row>
    <row r="86" spans="1:19" ht="93.75" x14ac:dyDescent="0.25">
      <c r="A86" s="153">
        <v>69</v>
      </c>
      <c r="B86" s="38" t="s">
        <v>335</v>
      </c>
      <c r="C86" s="56" t="s">
        <v>317</v>
      </c>
      <c r="D86" s="155" t="s">
        <v>578</v>
      </c>
      <c r="E86" s="56" t="s">
        <v>604</v>
      </c>
      <c r="F86" s="57" t="s">
        <v>318</v>
      </c>
      <c r="G86" s="56" t="s">
        <v>245</v>
      </c>
      <c r="H86" s="57">
        <v>1</v>
      </c>
      <c r="I86" s="14">
        <v>2569.96</v>
      </c>
      <c r="J86" s="59">
        <f t="shared" si="6"/>
        <v>2569.96</v>
      </c>
      <c r="K86" s="154" t="s">
        <v>603</v>
      </c>
      <c r="L86" s="56" t="s">
        <v>42</v>
      </c>
      <c r="M86" s="53" t="s">
        <v>319</v>
      </c>
    </row>
    <row r="87" spans="1:19" ht="93.75" x14ac:dyDescent="0.25">
      <c r="A87" s="153">
        <v>70</v>
      </c>
      <c r="B87" s="38" t="s">
        <v>335</v>
      </c>
      <c r="C87" s="156" t="s">
        <v>70</v>
      </c>
      <c r="D87" s="38" t="s">
        <v>578</v>
      </c>
      <c r="E87" s="56" t="s">
        <v>604</v>
      </c>
      <c r="F87" s="57" t="s">
        <v>320</v>
      </c>
      <c r="G87" s="56" t="s">
        <v>245</v>
      </c>
      <c r="H87" s="57">
        <v>1</v>
      </c>
      <c r="I87" s="14">
        <v>1857.53</v>
      </c>
      <c r="J87" s="59">
        <f t="shared" si="6"/>
        <v>1857.53</v>
      </c>
      <c r="K87" s="154" t="s">
        <v>603</v>
      </c>
      <c r="L87" s="56" t="s">
        <v>42</v>
      </c>
      <c r="M87" s="53" t="s">
        <v>319</v>
      </c>
    </row>
    <row r="88" spans="1:19" ht="37.5" x14ac:dyDescent="0.25">
      <c r="A88" s="153">
        <v>71</v>
      </c>
      <c r="B88" s="38" t="s">
        <v>335</v>
      </c>
      <c r="C88" s="56" t="s">
        <v>530</v>
      </c>
      <c r="D88" s="38" t="s">
        <v>579</v>
      </c>
      <c r="E88" s="57" t="s">
        <v>321</v>
      </c>
      <c r="F88" s="57" t="s">
        <v>322</v>
      </c>
      <c r="G88" s="56" t="s">
        <v>245</v>
      </c>
      <c r="H88" s="57">
        <v>1</v>
      </c>
      <c r="I88" s="154">
        <v>856</v>
      </c>
      <c r="J88" s="59">
        <f t="shared" si="6"/>
        <v>856</v>
      </c>
      <c r="K88" s="154" t="s">
        <v>603</v>
      </c>
      <c r="L88" s="56" t="s">
        <v>42</v>
      </c>
      <c r="M88" s="6" t="s">
        <v>249</v>
      </c>
    </row>
    <row r="89" spans="1:19" ht="93.75" x14ac:dyDescent="0.25">
      <c r="A89" s="153">
        <v>72</v>
      </c>
      <c r="B89" s="38" t="s">
        <v>335</v>
      </c>
      <c r="C89" s="156" t="s">
        <v>323</v>
      </c>
      <c r="D89" s="38" t="s">
        <v>577</v>
      </c>
      <c r="E89" s="56" t="s">
        <v>604</v>
      </c>
      <c r="F89" s="157" t="s">
        <v>324</v>
      </c>
      <c r="G89" s="56" t="s">
        <v>245</v>
      </c>
      <c r="H89" s="57">
        <v>1</v>
      </c>
      <c r="I89" s="14">
        <v>5570.66</v>
      </c>
      <c r="J89" s="59">
        <f t="shared" si="6"/>
        <v>5570.66</v>
      </c>
      <c r="K89" s="154" t="s">
        <v>603</v>
      </c>
      <c r="L89" s="56" t="s">
        <v>42</v>
      </c>
      <c r="M89" s="53" t="s">
        <v>325</v>
      </c>
    </row>
    <row r="90" spans="1:19" ht="56.25" x14ac:dyDescent="0.25">
      <c r="A90" s="153">
        <v>73</v>
      </c>
      <c r="B90" s="38" t="s">
        <v>335</v>
      </c>
      <c r="C90" s="56" t="s">
        <v>25</v>
      </c>
      <c r="D90" s="38" t="s">
        <v>421</v>
      </c>
      <c r="E90" s="2" t="s">
        <v>638</v>
      </c>
      <c r="F90" s="57" t="s">
        <v>635</v>
      </c>
      <c r="G90" s="57" t="s">
        <v>245</v>
      </c>
      <c r="H90" s="57">
        <v>2</v>
      </c>
      <c r="I90" s="55">
        <v>259.8</v>
      </c>
      <c r="J90" s="59">
        <f t="shared" si="6"/>
        <v>519.6</v>
      </c>
      <c r="K90" s="154" t="s">
        <v>603</v>
      </c>
      <c r="L90" s="54" t="s">
        <v>147</v>
      </c>
      <c r="M90" s="6" t="s">
        <v>249</v>
      </c>
    </row>
    <row r="91" spans="1:19" ht="75" x14ac:dyDescent="0.25">
      <c r="A91" s="153">
        <v>74</v>
      </c>
      <c r="B91" s="38" t="s">
        <v>335</v>
      </c>
      <c r="C91" s="57" t="s">
        <v>326</v>
      </c>
      <c r="D91" s="38" t="s">
        <v>576</v>
      </c>
      <c r="E91" s="57" t="s">
        <v>327</v>
      </c>
      <c r="F91" s="57" t="s">
        <v>328</v>
      </c>
      <c r="G91" s="56" t="s">
        <v>245</v>
      </c>
      <c r="H91" s="57">
        <v>2</v>
      </c>
      <c r="I91" s="154">
        <v>471.6</v>
      </c>
      <c r="J91" s="59">
        <f>I91*H91</f>
        <v>943.2</v>
      </c>
      <c r="K91" s="154" t="s">
        <v>603</v>
      </c>
      <c r="L91" s="56" t="s">
        <v>336</v>
      </c>
      <c r="M91" s="53" t="s">
        <v>329</v>
      </c>
    </row>
    <row r="92" spans="1:19" ht="75" x14ac:dyDescent="0.25">
      <c r="A92" s="153">
        <v>75</v>
      </c>
      <c r="B92" s="38" t="s">
        <v>335</v>
      </c>
      <c r="C92" s="57" t="s">
        <v>330</v>
      </c>
      <c r="D92" s="38" t="s">
        <v>575</v>
      </c>
      <c r="E92" s="57" t="s">
        <v>327</v>
      </c>
      <c r="F92" s="57" t="s">
        <v>529</v>
      </c>
      <c r="G92" s="56" t="s">
        <v>245</v>
      </c>
      <c r="H92" s="158">
        <v>1</v>
      </c>
      <c r="I92" s="154">
        <v>800.64</v>
      </c>
      <c r="J92" s="59">
        <f>I92*H92</f>
        <v>800.64</v>
      </c>
      <c r="K92" s="154" t="s">
        <v>603</v>
      </c>
      <c r="L92" s="56" t="s">
        <v>337</v>
      </c>
      <c r="M92" s="53" t="s">
        <v>331</v>
      </c>
    </row>
    <row r="93" spans="1:19" ht="75.75" thickBot="1" x14ac:dyDescent="0.3">
      <c r="A93" s="159">
        <v>76</v>
      </c>
      <c r="B93" s="39" t="s">
        <v>335</v>
      </c>
      <c r="C93" s="3" t="s">
        <v>332</v>
      </c>
      <c r="D93" s="39" t="s">
        <v>575</v>
      </c>
      <c r="E93" s="3" t="s">
        <v>327</v>
      </c>
      <c r="F93" s="3" t="s">
        <v>333</v>
      </c>
      <c r="G93" s="4" t="s">
        <v>245</v>
      </c>
      <c r="H93" s="3">
        <v>1</v>
      </c>
      <c r="I93" s="16">
        <v>2232</v>
      </c>
      <c r="J93" s="60">
        <f>H93*I93</f>
        <v>2232</v>
      </c>
      <c r="K93" s="33" t="s">
        <v>603</v>
      </c>
      <c r="L93" s="4" t="s">
        <v>336</v>
      </c>
      <c r="M93" s="160" t="s">
        <v>334</v>
      </c>
    </row>
    <row r="94" spans="1:19" ht="21.75" thickBot="1" x14ac:dyDescent="0.3">
      <c r="A94" s="149" t="s">
        <v>528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1"/>
    </row>
    <row r="95" spans="1:19" ht="75" x14ac:dyDescent="0.25">
      <c r="A95" s="161">
        <v>77</v>
      </c>
      <c r="B95" s="124" t="s">
        <v>493</v>
      </c>
      <c r="C95" s="21" t="s">
        <v>491</v>
      </c>
      <c r="D95" s="162" t="s">
        <v>573</v>
      </c>
      <c r="E95" s="102" t="s">
        <v>497</v>
      </c>
      <c r="F95" s="21" t="s">
        <v>494</v>
      </c>
      <c r="G95" s="103" t="s">
        <v>383</v>
      </c>
      <c r="H95" s="103">
        <v>1</v>
      </c>
      <c r="I95" s="15">
        <v>170</v>
      </c>
      <c r="J95" s="58">
        <f>H95*I95</f>
        <v>170</v>
      </c>
      <c r="K95" s="163" t="s">
        <v>603</v>
      </c>
      <c r="L95" s="164" t="s">
        <v>508</v>
      </c>
      <c r="M95" s="108" t="s">
        <v>249</v>
      </c>
      <c r="R95" s="72">
        <f>J95+J96</f>
        <v>4150</v>
      </c>
    </row>
    <row r="96" spans="1:19" ht="113.25" thickBot="1" x14ac:dyDescent="0.3">
      <c r="A96" s="165">
        <v>78</v>
      </c>
      <c r="B96" s="39" t="s">
        <v>493</v>
      </c>
      <c r="C96" s="22" t="s">
        <v>492</v>
      </c>
      <c r="D96" s="162" t="s">
        <v>574</v>
      </c>
      <c r="E96" s="3" t="s">
        <v>496</v>
      </c>
      <c r="F96" s="22" t="s">
        <v>495</v>
      </c>
      <c r="G96" s="3" t="s">
        <v>245</v>
      </c>
      <c r="H96" s="3">
        <v>1</v>
      </c>
      <c r="I96" s="16">
        <v>3980</v>
      </c>
      <c r="J96" s="60">
        <f>H96*I96</f>
        <v>3980</v>
      </c>
      <c r="K96" s="166" t="s">
        <v>603</v>
      </c>
      <c r="L96" s="167" t="s">
        <v>509</v>
      </c>
      <c r="M96" s="112" t="s">
        <v>249</v>
      </c>
    </row>
    <row r="97" spans="1:19" ht="21.75" thickBot="1" x14ac:dyDescent="0.3">
      <c r="A97" s="168" t="s">
        <v>338</v>
      </c>
      <c r="B97" s="169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70"/>
      <c r="Q97" s="72">
        <f>SUM(H98:H149)</f>
        <v>87</v>
      </c>
      <c r="R97" s="72">
        <f t="shared" ref="R97:S97" si="7">SUM(I98:I149)</f>
        <v>1030766.4739999999</v>
      </c>
      <c r="S97" s="72">
        <f t="shared" si="7"/>
        <v>1338757.1020000004</v>
      </c>
    </row>
    <row r="98" spans="1:19" ht="75" x14ac:dyDescent="0.25">
      <c r="A98" s="161">
        <v>79</v>
      </c>
      <c r="B98" s="171" t="s">
        <v>339</v>
      </c>
      <c r="C98" s="102" t="s">
        <v>340</v>
      </c>
      <c r="D98" s="124" t="s">
        <v>341</v>
      </c>
      <c r="E98" s="102" t="s">
        <v>621</v>
      </c>
      <c r="F98" s="102" t="s">
        <v>342</v>
      </c>
      <c r="G98" s="103" t="s">
        <v>245</v>
      </c>
      <c r="H98" s="102">
        <v>5</v>
      </c>
      <c r="I98" s="104">
        <v>12073.212</v>
      </c>
      <c r="J98" s="172">
        <f>H98*I98</f>
        <v>60366.06</v>
      </c>
      <c r="K98" s="125" t="s">
        <v>603</v>
      </c>
      <c r="L98" s="103" t="s">
        <v>343</v>
      </c>
      <c r="M98" s="173" t="s">
        <v>607</v>
      </c>
    </row>
    <row r="99" spans="1:19" ht="75" x14ac:dyDescent="0.25">
      <c r="A99" s="174">
        <v>80</v>
      </c>
      <c r="B99" s="38" t="s">
        <v>339</v>
      </c>
      <c r="C99" s="56" t="s">
        <v>344</v>
      </c>
      <c r="D99" s="38" t="s">
        <v>345</v>
      </c>
      <c r="E99" s="56" t="s">
        <v>621</v>
      </c>
      <c r="F99" s="56" t="s">
        <v>346</v>
      </c>
      <c r="G99" s="56" t="s">
        <v>245</v>
      </c>
      <c r="H99" s="56">
        <v>2</v>
      </c>
      <c r="I99" s="55">
        <v>5375.32</v>
      </c>
      <c r="J99" s="55">
        <f>H99*I99</f>
        <v>10750.64</v>
      </c>
      <c r="K99" s="127" t="s">
        <v>603</v>
      </c>
      <c r="L99" s="57" t="s">
        <v>42</v>
      </c>
      <c r="M99" s="53" t="s">
        <v>606</v>
      </c>
    </row>
    <row r="100" spans="1:19" ht="75" x14ac:dyDescent="0.25">
      <c r="A100" s="174">
        <v>81</v>
      </c>
      <c r="B100" s="38" t="s">
        <v>339</v>
      </c>
      <c r="C100" s="56" t="s">
        <v>347</v>
      </c>
      <c r="D100" s="38" t="s">
        <v>498</v>
      </c>
      <c r="E100" s="56" t="s">
        <v>621</v>
      </c>
      <c r="F100" s="56" t="s">
        <v>312</v>
      </c>
      <c r="G100" s="56" t="s">
        <v>245</v>
      </c>
      <c r="H100" s="56">
        <v>2</v>
      </c>
      <c r="I100" s="55">
        <v>15709.99</v>
      </c>
      <c r="J100" s="55">
        <f>H100*I100</f>
        <v>31419.98</v>
      </c>
      <c r="K100" s="127" t="s">
        <v>603</v>
      </c>
      <c r="L100" s="57" t="s">
        <v>348</v>
      </c>
      <c r="M100" s="53" t="s">
        <v>605</v>
      </c>
    </row>
    <row r="101" spans="1:19" ht="75" x14ac:dyDescent="0.25">
      <c r="A101" s="174">
        <v>82</v>
      </c>
      <c r="B101" s="38" t="s">
        <v>339</v>
      </c>
      <c r="C101" s="56" t="s">
        <v>349</v>
      </c>
      <c r="D101" s="38" t="s">
        <v>350</v>
      </c>
      <c r="E101" s="56" t="s">
        <v>621</v>
      </c>
      <c r="F101" s="56" t="s">
        <v>351</v>
      </c>
      <c r="G101" s="56" t="s">
        <v>245</v>
      </c>
      <c r="H101" s="56">
        <v>2</v>
      </c>
      <c r="I101" s="55">
        <v>4004.4</v>
      </c>
      <c r="J101" s="55">
        <f t="shared" ref="J101:J110" si="8">H101*I101</f>
        <v>8008.8</v>
      </c>
      <c r="K101" s="127" t="s">
        <v>603</v>
      </c>
      <c r="L101" s="57" t="s">
        <v>348</v>
      </c>
      <c r="M101" s="53" t="s">
        <v>608</v>
      </c>
    </row>
    <row r="102" spans="1:19" ht="75" x14ac:dyDescent="0.25">
      <c r="A102" s="174">
        <v>83</v>
      </c>
      <c r="B102" s="38" t="s">
        <v>339</v>
      </c>
      <c r="C102" s="56" t="s">
        <v>349</v>
      </c>
      <c r="D102" s="38" t="s">
        <v>352</v>
      </c>
      <c r="E102" s="56" t="s">
        <v>621</v>
      </c>
      <c r="F102" s="56" t="s">
        <v>351</v>
      </c>
      <c r="G102" s="56" t="s">
        <v>245</v>
      </c>
      <c r="H102" s="56">
        <v>3</v>
      </c>
      <c r="I102" s="55">
        <v>4004.4</v>
      </c>
      <c r="J102" s="55">
        <f t="shared" si="8"/>
        <v>12013.2</v>
      </c>
      <c r="K102" s="127" t="s">
        <v>603</v>
      </c>
      <c r="L102" s="57" t="s">
        <v>348</v>
      </c>
      <c r="M102" s="53" t="s">
        <v>608</v>
      </c>
    </row>
    <row r="103" spans="1:19" ht="75" x14ac:dyDescent="0.25">
      <c r="A103" s="174">
        <v>84</v>
      </c>
      <c r="B103" s="38" t="s">
        <v>339</v>
      </c>
      <c r="C103" s="56" t="s">
        <v>353</v>
      </c>
      <c r="D103" s="38" t="s">
        <v>354</v>
      </c>
      <c r="E103" s="56" t="s">
        <v>621</v>
      </c>
      <c r="F103" s="56" t="s">
        <v>355</v>
      </c>
      <c r="G103" s="57" t="s">
        <v>245</v>
      </c>
      <c r="H103" s="56">
        <v>4</v>
      </c>
      <c r="I103" s="55">
        <v>4793.2</v>
      </c>
      <c r="J103" s="55">
        <f t="shared" si="8"/>
        <v>19172.8</v>
      </c>
      <c r="K103" s="127" t="s">
        <v>603</v>
      </c>
      <c r="L103" s="57" t="s">
        <v>348</v>
      </c>
      <c r="M103" s="53" t="s">
        <v>609</v>
      </c>
    </row>
    <row r="104" spans="1:19" ht="56.25" x14ac:dyDescent="0.25">
      <c r="A104" s="174">
        <v>85</v>
      </c>
      <c r="B104" s="38" t="s">
        <v>339</v>
      </c>
      <c r="C104" s="56" t="s">
        <v>349</v>
      </c>
      <c r="D104" s="38" t="s">
        <v>356</v>
      </c>
      <c r="E104" s="56" t="s">
        <v>357</v>
      </c>
      <c r="F104" s="56" t="s">
        <v>358</v>
      </c>
      <c r="G104" s="57" t="s">
        <v>245</v>
      </c>
      <c r="H104" s="56">
        <v>4</v>
      </c>
      <c r="I104" s="55">
        <v>9816</v>
      </c>
      <c r="J104" s="55">
        <f t="shared" si="8"/>
        <v>39264</v>
      </c>
      <c r="K104" s="127" t="s">
        <v>603</v>
      </c>
      <c r="L104" s="57" t="s">
        <v>165</v>
      </c>
      <c r="M104" s="6" t="s">
        <v>249</v>
      </c>
    </row>
    <row r="105" spans="1:19" ht="75" x14ac:dyDescent="0.25">
      <c r="A105" s="174">
        <v>86</v>
      </c>
      <c r="B105" s="38" t="s">
        <v>339</v>
      </c>
      <c r="C105" s="56" t="s">
        <v>359</v>
      </c>
      <c r="D105" s="38" t="s">
        <v>360</v>
      </c>
      <c r="E105" s="56" t="s">
        <v>621</v>
      </c>
      <c r="F105" s="56" t="s">
        <v>361</v>
      </c>
      <c r="G105" s="57" t="s">
        <v>245</v>
      </c>
      <c r="H105" s="56">
        <v>1</v>
      </c>
      <c r="I105" s="55">
        <v>5725.07</v>
      </c>
      <c r="J105" s="55">
        <f t="shared" si="8"/>
        <v>5725.07</v>
      </c>
      <c r="K105" s="127" t="s">
        <v>603</v>
      </c>
      <c r="L105" s="57" t="s">
        <v>348</v>
      </c>
      <c r="M105" s="53" t="s">
        <v>610</v>
      </c>
    </row>
    <row r="106" spans="1:19" ht="75" x14ac:dyDescent="0.25">
      <c r="A106" s="174">
        <v>87</v>
      </c>
      <c r="B106" s="38" t="s">
        <v>339</v>
      </c>
      <c r="C106" s="56" t="s">
        <v>317</v>
      </c>
      <c r="D106" s="38" t="s">
        <v>362</v>
      </c>
      <c r="E106" s="56" t="s">
        <v>621</v>
      </c>
      <c r="F106" s="57" t="s">
        <v>363</v>
      </c>
      <c r="G106" s="57" t="s">
        <v>245</v>
      </c>
      <c r="H106" s="56">
        <v>3</v>
      </c>
      <c r="I106" s="55">
        <v>20994.74</v>
      </c>
      <c r="J106" s="55">
        <f t="shared" si="8"/>
        <v>62984.22</v>
      </c>
      <c r="K106" s="127" t="s">
        <v>603</v>
      </c>
      <c r="L106" s="57" t="s">
        <v>42</v>
      </c>
      <c r="M106" s="53" t="s">
        <v>611</v>
      </c>
    </row>
    <row r="107" spans="1:19" ht="75" x14ac:dyDescent="0.25">
      <c r="A107" s="174">
        <v>88</v>
      </c>
      <c r="B107" s="38" t="s">
        <v>339</v>
      </c>
      <c r="C107" s="56" t="s">
        <v>359</v>
      </c>
      <c r="D107" s="38" t="s">
        <v>364</v>
      </c>
      <c r="E107" s="56" t="s">
        <v>621</v>
      </c>
      <c r="F107" s="56" t="s">
        <v>365</v>
      </c>
      <c r="G107" s="56" t="s">
        <v>245</v>
      </c>
      <c r="H107" s="56">
        <v>1</v>
      </c>
      <c r="I107" s="55">
        <v>31002.151999999998</v>
      </c>
      <c r="J107" s="55">
        <f t="shared" si="8"/>
        <v>31002.151999999998</v>
      </c>
      <c r="K107" s="127" t="s">
        <v>603</v>
      </c>
      <c r="L107" s="57" t="s">
        <v>348</v>
      </c>
      <c r="M107" s="53" t="s">
        <v>610</v>
      </c>
    </row>
    <row r="108" spans="1:19" ht="75" x14ac:dyDescent="0.25">
      <c r="A108" s="174">
        <v>89</v>
      </c>
      <c r="B108" s="38" t="s">
        <v>339</v>
      </c>
      <c r="C108" s="56" t="s">
        <v>353</v>
      </c>
      <c r="D108" s="38" t="s">
        <v>366</v>
      </c>
      <c r="E108" s="56" t="s">
        <v>621</v>
      </c>
      <c r="F108" s="56" t="s">
        <v>367</v>
      </c>
      <c r="G108" s="56" t="s">
        <v>245</v>
      </c>
      <c r="H108" s="57">
        <v>1</v>
      </c>
      <c r="I108" s="55">
        <v>9184.77</v>
      </c>
      <c r="J108" s="55">
        <f t="shared" si="8"/>
        <v>9184.77</v>
      </c>
      <c r="K108" s="127" t="s">
        <v>603</v>
      </c>
      <c r="L108" s="57" t="s">
        <v>348</v>
      </c>
      <c r="M108" s="53" t="s">
        <v>612</v>
      </c>
    </row>
    <row r="109" spans="1:19" ht="75" x14ac:dyDescent="0.25">
      <c r="A109" s="174">
        <v>90</v>
      </c>
      <c r="B109" s="38" t="s">
        <v>339</v>
      </c>
      <c r="C109" s="56" t="s">
        <v>368</v>
      </c>
      <c r="D109" s="38" t="s">
        <v>369</v>
      </c>
      <c r="E109" s="56" t="s">
        <v>621</v>
      </c>
      <c r="F109" s="56" t="s">
        <v>370</v>
      </c>
      <c r="G109" s="56" t="s">
        <v>245</v>
      </c>
      <c r="H109" s="56">
        <v>2</v>
      </c>
      <c r="I109" s="55">
        <v>2827</v>
      </c>
      <c r="J109" s="55">
        <f t="shared" si="8"/>
        <v>5654</v>
      </c>
      <c r="K109" s="127" t="s">
        <v>603</v>
      </c>
      <c r="L109" s="57" t="s">
        <v>348</v>
      </c>
      <c r="M109" s="53" t="s">
        <v>613</v>
      </c>
    </row>
    <row r="110" spans="1:19" ht="75" x14ac:dyDescent="0.25">
      <c r="A110" s="174">
        <v>91</v>
      </c>
      <c r="B110" s="38" t="s">
        <v>339</v>
      </c>
      <c r="C110" s="56" t="s">
        <v>371</v>
      </c>
      <c r="D110" s="38" t="s">
        <v>499</v>
      </c>
      <c r="E110" s="56" t="s">
        <v>621</v>
      </c>
      <c r="F110" s="56" t="s">
        <v>309</v>
      </c>
      <c r="G110" s="56" t="s">
        <v>245</v>
      </c>
      <c r="H110" s="56">
        <v>2</v>
      </c>
      <c r="I110" s="55">
        <v>2412.84</v>
      </c>
      <c r="J110" s="55">
        <f t="shared" si="8"/>
        <v>4825.68</v>
      </c>
      <c r="K110" s="127" t="s">
        <v>603</v>
      </c>
      <c r="L110" s="57" t="s">
        <v>348</v>
      </c>
      <c r="M110" s="53" t="s">
        <v>614</v>
      </c>
    </row>
    <row r="111" spans="1:19" ht="75" x14ac:dyDescent="0.25">
      <c r="A111" s="174">
        <v>92</v>
      </c>
      <c r="B111" s="38" t="s">
        <v>339</v>
      </c>
      <c r="C111" s="56" t="s">
        <v>372</v>
      </c>
      <c r="D111" s="38" t="s">
        <v>373</v>
      </c>
      <c r="E111" s="56" t="s">
        <v>621</v>
      </c>
      <c r="F111" s="56" t="s">
        <v>374</v>
      </c>
      <c r="G111" s="56" t="s">
        <v>245</v>
      </c>
      <c r="H111" s="56">
        <v>1</v>
      </c>
      <c r="I111" s="55">
        <v>22264.3</v>
      </c>
      <c r="J111" s="55">
        <f>H111*I111</f>
        <v>22264.3</v>
      </c>
      <c r="K111" s="127" t="s">
        <v>603</v>
      </c>
      <c r="L111" s="57" t="s">
        <v>348</v>
      </c>
      <c r="M111" s="53" t="s">
        <v>615</v>
      </c>
    </row>
    <row r="112" spans="1:19" ht="37.5" x14ac:dyDescent="0.25">
      <c r="A112" s="174">
        <v>93</v>
      </c>
      <c r="B112" s="38" t="s">
        <v>339</v>
      </c>
      <c r="C112" s="56" t="s">
        <v>375</v>
      </c>
      <c r="D112" s="38" t="s">
        <v>376</v>
      </c>
      <c r="E112" s="57" t="s">
        <v>377</v>
      </c>
      <c r="F112" s="57" t="s">
        <v>378</v>
      </c>
      <c r="G112" s="57" t="s">
        <v>245</v>
      </c>
      <c r="H112" s="56">
        <v>1</v>
      </c>
      <c r="I112" s="55">
        <v>4300</v>
      </c>
      <c r="J112" s="55">
        <f t="shared" ref="J112:J117" si="9">H112*I112</f>
        <v>4300</v>
      </c>
      <c r="K112" s="127" t="s">
        <v>603</v>
      </c>
      <c r="L112" s="57" t="s">
        <v>379</v>
      </c>
      <c r="M112" s="6" t="s">
        <v>249</v>
      </c>
    </row>
    <row r="113" spans="1:13" ht="37.5" x14ac:dyDescent="0.25">
      <c r="A113" s="174">
        <v>94</v>
      </c>
      <c r="B113" s="38" t="s">
        <v>339</v>
      </c>
      <c r="C113" s="56" t="s">
        <v>375</v>
      </c>
      <c r="D113" s="38" t="s">
        <v>376</v>
      </c>
      <c r="E113" s="57" t="s">
        <v>377</v>
      </c>
      <c r="F113" s="57" t="s">
        <v>380</v>
      </c>
      <c r="G113" s="57" t="s">
        <v>245</v>
      </c>
      <c r="H113" s="57">
        <v>2</v>
      </c>
      <c r="I113" s="55">
        <v>4800</v>
      </c>
      <c r="J113" s="55">
        <f t="shared" si="9"/>
        <v>9600</v>
      </c>
      <c r="K113" s="127" t="s">
        <v>603</v>
      </c>
      <c r="L113" s="57" t="s">
        <v>379</v>
      </c>
      <c r="M113" s="6" t="s">
        <v>249</v>
      </c>
    </row>
    <row r="114" spans="1:13" ht="75" x14ac:dyDescent="0.25">
      <c r="A114" s="174">
        <v>95</v>
      </c>
      <c r="B114" s="38" t="s">
        <v>339</v>
      </c>
      <c r="C114" s="56" t="s">
        <v>520</v>
      </c>
      <c r="D114" s="38" t="s">
        <v>511</v>
      </c>
      <c r="E114" s="56" t="s">
        <v>381</v>
      </c>
      <c r="F114" s="57" t="s">
        <v>382</v>
      </c>
      <c r="G114" s="57" t="s">
        <v>383</v>
      </c>
      <c r="H114" s="56">
        <v>1</v>
      </c>
      <c r="I114" s="55" t="s">
        <v>384</v>
      </c>
      <c r="J114" s="55">
        <f t="shared" si="9"/>
        <v>7500</v>
      </c>
      <c r="K114" s="127" t="s">
        <v>603</v>
      </c>
      <c r="L114" s="57" t="s">
        <v>385</v>
      </c>
      <c r="M114" s="6" t="s">
        <v>249</v>
      </c>
    </row>
    <row r="115" spans="1:13" ht="75" x14ac:dyDescent="0.25">
      <c r="A115" s="174">
        <v>96</v>
      </c>
      <c r="B115" s="38" t="s">
        <v>339</v>
      </c>
      <c r="C115" s="56" t="s">
        <v>520</v>
      </c>
      <c r="D115" s="38" t="s">
        <v>512</v>
      </c>
      <c r="E115" s="56" t="s">
        <v>381</v>
      </c>
      <c r="F115" s="57" t="s">
        <v>386</v>
      </c>
      <c r="G115" s="57" t="s">
        <v>383</v>
      </c>
      <c r="H115" s="56">
        <v>1</v>
      </c>
      <c r="I115" s="55">
        <v>9300</v>
      </c>
      <c r="J115" s="55">
        <f t="shared" si="9"/>
        <v>9300</v>
      </c>
      <c r="K115" s="127" t="s">
        <v>603</v>
      </c>
      <c r="L115" s="57" t="s">
        <v>86</v>
      </c>
      <c r="M115" s="6" t="s">
        <v>249</v>
      </c>
    </row>
    <row r="116" spans="1:13" ht="56.25" x14ac:dyDescent="0.25">
      <c r="A116" s="174">
        <v>97</v>
      </c>
      <c r="B116" s="38" t="s">
        <v>339</v>
      </c>
      <c r="C116" s="56" t="s">
        <v>519</v>
      </c>
      <c r="D116" s="38" t="s">
        <v>513</v>
      </c>
      <c r="E116" s="56" t="s">
        <v>381</v>
      </c>
      <c r="F116" s="57" t="s">
        <v>387</v>
      </c>
      <c r="G116" s="57" t="s">
        <v>383</v>
      </c>
      <c r="H116" s="56">
        <v>1</v>
      </c>
      <c r="I116" s="55">
        <v>44900</v>
      </c>
      <c r="J116" s="55">
        <f t="shared" si="9"/>
        <v>44900</v>
      </c>
      <c r="K116" s="127" t="s">
        <v>603</v>
      </c>
      <c r="L116" s="57" t="s">
        <v>86</v>
      </c>
      <c r="M116" s="6" t="s">
        <v>249</v>
      </c>
    </row>
    <row r="117" spans="1:13" ht="56.25" x14ac:dyDescent="0.25">
      <c r="A117" s="174">
        <v>98</v>
      </c>
      <c r="B117" s="38" t="s">
        <v>339</v>
      </c>
      <c r="C117" s="56" t="s">
        <v>519</v>
      </c>
      <c r="D117" s="38" t="s">
        <v>388</v>
      </c>
      <c r="E117" s="56" t="s">
        <v>381</v>
      </c>
      <c r="F117" s="57" t="s">
        <v>389</v>
      </c>
      <c r="G117" s="57" t="s">
        <v>383</v>
      </c>
      <c r="H117" s="56">
        <v>1</v>
      </c>
      <c r="I117" s="55">
        <v>96400</v>
      </c>
      <c r="J117" s="55">
        <f t="shared" si="9"/>
        <v>96400</v>
      </c>
      <c r="K117" s="127" t="s">
        <v>603</v>
      </c>
      <c r="L117" s="57" t="s">
        <v>86</v>
      </c>
      <c r="M117" s="6" t="s">
        <v>249</v>
      </c>
    </row>
    <row r="118" spans="1:13" ht="93.75" x14ac:dyDescent="0.25">
      <c r="A118" s="174">
        <v>99</v>
      </c>
      <c r="B118" s="38" t="s">
        <v>339</v>
      </c>
      <c r="C118" s="56" t="s">
        <v>518</v>
      </c>
      <c r="D118" s="38" t="s">
        <v>514</v>
      </c>
      <c r="E118" s="56" t="s">
        <v>381</v>
      </c>
      <c r="F118" s="57" t="s">
        <v>516</v>
      </c>
      <c r="G118" s="57" t="s">
        <v>383</v>
      </c>
      <c r="H118" s="56">
        <v>1</v>
      </c>
      <c r="I118" s="55">
        <v>41700</v>
      </c>
      <c r="J118" s="55">
        <f>H118*I118</f>
        <v>41700</v>
      </c>
      <c r="K118" s="127" t="s">
        <v>603</v>
      </c>
      <c r="L118" s="57" t="s">
        <v>86</v>
      </c>
      <c r="M118" s="6" t="s">
        <v>249</v>
      </c>
    </row>
    <row r="119" spans="1:13" ht="93.75" x14ac:dyDescent="0.25">
      <c r="A119" s="174">
        <v>100</v>
      </c>
      <c r="B119" s="38" t="s">
        <v>339</v>
      </c>
      <c r="C119" s="56" t="s">
        <v>518</v>
      </c>
      <c r="D119" s="38" t="s">
        <v>515</v>
      </c>
      <c r="E119" s="56" t="s">
        <v>381</v>
      </c>
      <c r="F119" s="57" t="s">
        <v>517</v>
      </c>
      <c r="G119" s="57" t="s">
        <v>383</v>
      </c>
      <c r="H119" s="56">
        <v>1</v>
      </c>
      <c r="I119" s="55">
        <v>85800</v>
      </c>
      <c r="J119" s="55">
        <f>H119*I119</f>
        <v>85800</v>
      </c>
      <c r="K119" s="127" t="s">
        <v>603</v>
      </c>
      <c r="L119" s="57" t="s">
        <v>86</v>
      </c>
      <c r="M119" s="6" t="s">
        <v>249</v>
      </c>
    </row>
    <row r="120" spans="1:13" ht="37.5" x14ac:dyDescent="0.25">
      <c r="A120" s="174">
        <v>101</v>
      </c>
      <c r="B120" s="38" t="s">
        <v>339</v>
      </c>
      <c r="C120" s="56" t="s">
        <v>500</v>
      </c>
      <c r="D120" s="38" t="s">
        <v>501</v>
      </c>
      <c r="E120" s="56" t="s">
        <v>559</v>
      </c>
      <c r="F120" s="56">
        <v>1434</v>
      </c>
      <c r="G120" s="57" t="s">
        <v>245</v>
      </c>
      <c r="H120" s="56">
        <v>1</v>
      </c>
      <c r="I120" s="175">
        <v>54980</v>
      </c>
      <c r="J120" s="55">
        <f t="shared" ref="J120:J121" si="10">H120*I120</f>
        <v>54980</v>
      </c>
      <c r="K120" s="127" t="s">
        <v>603</v>
      </c>
      <c r="L120" s="56" t="s">
        <v>390</v>
      </c>
      <c r="M120" s="6" t="s">
        <v>249</v>
      </c>
    </row>
    <row r="121" spans="1:13" ht="37.5" x14ac:dyDescent="0.25">
      <c r="A121" s="174">
        <v>102</v>
      </c>
      <c r="B121" s="38" t="s">
        <v>339</v>
      </c>
      <c r="C121" s="56" t="s">
        <v>500</v>
      </c>
      <c r="D121" s="38" t="s">
        <v>524</v>
      </c>
      <c r="E121" s="56" t="s">
        <v>559</v>
      </c>
      <c r="F121" s="56" t="s">
        <v>391</v>
      </c>
      <c r="G121" s="57" t="s">
        <v>245</v>
      </c>
      <c r="H121" s="56">
        <v>1</v>
      </c>
      <c r="I121" s="175">
        <v>321240</v>
      </c>
      <c r="J121" s="55">
        <f t="shared" si="10"/>
        <v>321240</v>
      </c>
      <c r="K121" s="127" t="s">
        <v>603</v>
      </c>
      <c r="L121" s="56" t="s">
        <v>390</v>
      </c>
      <c r="M121" s="6" t="s">
        <v>249</v>
      </c>
    </row>
    <row r="122" spans="1:13" ht="75" x14ac:dyDescent="0.25">
      <c r="A122" s="174">
        <v>103</v>
      </c>
      <c r="B122" s="38" t="s">
        <v>339</v>
      </c>
      <c r="C122" s="56" t="s">
        <v>521</v>
      </c>
      <c r="D122" s="38" t="s">
        <v>527</v>
      </c>
      <c r="E122" s="56" t="s">
        <v>559</v>
      </c>
      <c r="F122" s="57" t="s">
        <v>643</v>
      </c>
      <c r="G122" s="57" t="s">
        <v>245</v>
      </c>
      <c r="H122" s="56">
        <v>1</v>
      </c>
      <c r="I122" s="55">
        <v>3728</v>
      </c>
      <c r="J122" s="55">
        <f>H122*I122</f>
        <v>3728</v>
      </c>
      <c r="K122" s="127" t="s">
        <v>603</v>
      </c>
      <c r="L122" s="57" t="s">
        <v>379</v>
      </c>
      <c r="M122" s="6"/>
    </row>
    <row r="123" spans="1:13" ht="56.25" x14ac:dyDescent="0.25">
      <c r="A123" s="174">
        <v>104</v>
      </c>
      <c r="B123" s="38" t="s">
        <v>339</v>
      </c>
      <c r="C123" s="56" t="s">
        <v>523</v>
      </c>
      <c r="D123" s="38" t="s">
        <v>525</v>
      </c>
      <c r="E123" s="56" t="s">
        <v>381</v>
      </c>
      <c r="F123" s="57" t="s">
        <v>392</v>
      </c>
      <c r="G123" s="57" t="s">
        <v>383</v>
      </c>
      <c r="H123" s="56">
        <v>1</v>
      </c>
      <c r="I123" s="55">
        <v>17790</v>
      </c>
      <c r="J123" s="55">
        <f t="shared" ref="J123:J124" si="11">H123*I123</f>
        <v>17790</v>
      </c>
      <c r="K123" s="127" t="s">
        <v>603</v>
      </c>
      <c r="L123" s="57" t="s">
        <v>379</v>
      </c>
      <c r="M123" s="6" t="s">
        <v>249</v>
      </c>
    </row>
    <row r="124" spans="1:13" ht="56.25" x14ac:dyDescent="0.25">
      <c r="A124" s="174">
        <v>105</v>
      </c>
      <c r="B124" s="38" t="s">
        <v>339</v>
      </c>
      <c r="C124" s="56" t="s">
        <v>523</v>
      </c>
      <c r="D124" s="38" t="s">
        <v>526</v>
      </c>
      <c r="E124" s="56" t="s">
        <v>381</v>
      </c>
      <c r="F124" s="56" t="s">
        <v>522</v>
      </c>
      <c r="G124" s="57" t="s">
        <v>383</v>
      </c>
      <c r="H124" s="56">
        <v>1</v>
      </c>
      <c r="I124" s="175">
        <v>30150</v>
      </c>
      <c r="J124" s="55">
        <f t="shared" si="11"/>
        <v>30150</v>
      </c>
      <c r="K124" s="127" t="s">
        <v>603</v>
      </c>
      <c r="L124" s="56" t="s">
        <v>393</v>
      </c>
      <c r="M124" s="6" t="s">
        <v>249</v>
      </c>
    </row>
    <row r="125" spans="1:13" ht="131.25" x14ac:dyDescent="0.25">
      <c r="A125" s="174">
        <v>106</v>
      </c>
      <c r="B125" s="38" t="s">
        <v>339</v>
      </c>
      <c r="C125" s="56" t="s">
        <v>394</v>
      </c>
      <c r="D125" s="38" t="s">
        <v>476</v>
      </c>
      <c r="E125" s="56" t="s">
        <v>477</v>
      </c>
      <c r="F125" s="57" t="s">
        <v>395</v>
      </c>
      <c r="G125" s="56" t="s">
        <v>245</v>
      </c>
      <c r="H125" s="56">
        <v>1</v>
      </c>
      <c r="I125" s="55" t="s">
        <v>478</v>
      </c>
      <c r="J125" s="55" t="s">
        <v>478</v>
      </c>
      <c r="K125" s="127" t="s">
        <v>603</v>
      </c>
      <c r="L125" s="57" t="s">
        <v>479</v>
      </c>
      <c r="M125" s="6" t="s">
        <v>249</v>
      </c>
    </row>
    <row r="126" spans="1:13" ht="56.25" x14ac:dyDescent="0.25">
      <c r="A126" s="174">
        <v>107</v>
      </c>
      <c r="B126" s="38" t="s">
        <v>339</v>
      </c>
      <c r="C126" s="56" t="s">
        <v>396</v>
      </c>
      <c r="D126" s="38" t="s">
        <v>480</v>
      </c>
      <c r="E126" s="56" t="s">
        <v>481</v>
      </c>
      <c r="F126" s="57" t="s">
        <v>397</v>
      </c>
      <c r="G126" s="56" t="s">
        <v>245</v>
      </c>
      <c r="H126" s="56">
        <v>1</v>
      </c>
      <c r="I126" s="55" t="s">
        <v>482</v>
      </c>
      <c r="J126" s="55" t="s">
        <v>482</v>
      </c>
      <c r="K126" s="127" t="s">
        <v>603</v>
      </c>
      <c r="L126" s="57" t="s">
        <v>483</v>
      </c>
      <c r="M126" s="6" t="s">
        <v>249</v>
      </c>
    </row>
    <row r="127" spans="1:13" ht="75" x14ac:dyDescent="0.25">
      <c r="A127" s="174">
        <v>108</v>
      </c>
      <c r="B127" s="38" t="s">
        <v>339</v>
      </c>
      <c r="C127" s="56" t="s">
        <v>398</v>
      </c>
      <c r="D127" s="38" t="s">
        <v>399</v>
      </c>
      <c r="E127" s="56" t="s">
        <v>400</v>
      </c>
      <c r="F127" s="56" t="s">
        <v>401</v>
      </c>
      <c r="G127" s="57" t="s">
        <v>383</v>
      </c>
      <c r="H127" s="56">
        <v>1</v>
      </c>
      <c r="I127" s="55">
        <v>1200</v>
      </c>
      <c r="J127" s="55">
        <v>1200</v>
      </c>
      <c r="K127" s="127" t="s">
        <v>603</v>
      </c>
      <c r="L127" s="57" t="s">
        <v>402</v>
      </c>
      <c r="M127" s="6" t="s">
        <v>249</v>
      </c>
    </row>
    <row r="128" spans="1:13" ht="75" x14ac:dyDescent="0.25">
      <c r="A128" s="174">
        <v>109</v>
      </c>
      <c r="B128" s="38" t="s">
        <v>339</v>
      </c>
      <c r="C128" s="56" t="s">
        <v>403</v>
      </c>
      <c r="D128" s="38" t="s">
        <v>404</v>
      </c>
      <c r="E128" s="57" t="s">
        <v>200</v>
      </c>
      <c r="F128" s="56" t="s">
        <v>637</v>
      </c>
      <c r="G128" s="57" t="s">
        <v>383</v>
      </c>
      <c r="H128" s="56">
        <v>1</v>
      </c>
      <c r="I128" s="55">
        <v>47623.6</v>
      </c>
      <c r="J128" s="55">
        <v>47623.6</v>
      </c>
      <c r="K128" s="127" t="s">
        <v>603</v>
      </c>
      <c r="L128" s="57" t="s">
        <v>402</v>
      </c>
      <c r="M128" s="6" t="s">
        <v>249</v>
      </c>
    </row>
    <row r="129" spans="1:13" ht="37.5" x14ac:dyDescent="0.25">
      <c r="A129" s="174">
        <v>110</v>
      </c>
      <c r="B129" s="38" t="s">
        <v>339</v>
      </c>
      <c r="C129" s="56" t="s">
        <v>26</v>
      </c>
      <c r="D129" s="38" t="s">
        <v>405</v>
      </c>
      <c r="E129" s="56" t="s">
        <v>400</v>
      </c>
      <c r="F129" s="176" t="s">
        <v>406</v>
      </c>
      <c r="G129" s="57" t="s">
        <v>383</v>
      </c>
      <c r="H129" s="56">
        <v>4</v>
      </c>
      <c r="I129" s="55">
        <v>7600</v>
      </c>
      <c r="J129" s="55">
        <v>28880</v>
      </c>
      <c r="K129" s="127" t="s">
        <v>603</v>
      </c>
      <c r="L129" s="177" t="s">
        <v>407</v>
      </c>
      <c r="M129" s="6" t="s">
        <v>249</v>
      </c>
    </row>
    <row r="130" spans="1:13" ht="56.25" x14ac:dyDescent="0.25">
      <c r="A130" s="174">
        <v>111</v>
      </c>
      <c r="B130" s="38" t="s">
        <v>339</v>
      </c>
      <c r="C130" s="56" t="s">
        <v>26</v>
      </c>
      <c r="D130" s="136" t="s">
        <v>405</v>
      </c>
      <c r="E130" s="2" t="s">
        <v>408</v>
      </c>
      <c r="F130" s="176" t="s">
        <v>409</v>
      </c>
      <c r="G130" s="57" t="s">
        <v>383</v>
      </c>
      <c r="H130" s="56">
        <v>1</v>
      </c>
      <c r="I130" s="55">
        <v>9858.1200000000008</v>
      </c>
      <c r="J130" s="55">
        <f t="shared" ref="J130:J137" si="12">H130*I130</f>
        <v>9858.1200000000008</v>
      </c>
      <c r="K130" s="127" t="s">
        <v>603</v>
      </c>
      <c r="L130" s="176" t="s">
        <v>407</v>
      </c>
      <c r="M130" s="6" t="s">
        <v>249</v>
      </c>
    </row>
    <row r="131" spans="1:13" ht="37.5" x14ac:dyDescent="0.25">
      <c r="A131" s="174">
        <v>112</v>
      </c>
      <c r="B131" s="38" t="s">
        <v>339</v>
      </c>
      <c r="C131" s="56" t="s">
        <v>26</v>
      </c>
      <c r="D131" s="38" t="s">
        <v>410</v>
      </c>
      <c r="E131" s="56" t="s">
        <v>211</v>
      </c>
      <c r="F131" s="57" t="s">
        <v>628</v>
      </c>
      <c r="G131" s="57" t="s">
        <v>210</v>
      </c>
      <c r="H131" s="57">
        <v>1</v>
      </c>
      <c r="I131" s="55">
        <v>4782.53</v>
      </c>
      <c r="J131" s="55">
        <f t="shared" si="12"/>
        <v>4782.53</v>
      </c>
      <c r="K131" s="127" t="s">
        <v>603</v>
      </c>
      <c r="L131" s="177" t="s">
        <v>407</v>
      </c>
      <c r="M131" s="6" t="s">
        <v>249</v>
      </c>
    </row>
    <row r="132" spans="1:13" ht="56.25" x14ac:dyDescent="0.25">
      <c r="A132" s="174">
        <v>113</v>
      </c>
      <c r="B132" s="38" t="s">
        <v>339</v>
      </c>
      <c r="C132" s="56" t="s">
        <v>411</v>
      </c>
      <c r="D132" s="38" t="s">
        <v>412</v>
      </c>
      <c r="E132" s="57" t="s">
        <v>413</v>
      </c>
      <c r="F132" s="56" t="s">
        <v>414</v>
      </c>
      <c r="G132" s="57" t="s">
        <v>383</v>
      </c>
      <c r="H132" s="56">
        <v>2</v>
      </c>
      <c r="I132" s="55">
        <v>30935.5</v>
      </c>
      <c r="J132" s="55">
        <f t="shared" si="12"/>
        <v>61871</v>
      </c>
      <c r="K132" s="127" t="s">
        <v>603</v>
      </c>
      <c r="L132" s="57" t="s">
        <v>402</v>
      </c>
      <c r="M132" s="6" t="s">
        <v>249</v>
      </c>
    </row>
    <row r="133" spans="1:13" ht="37.5" x14ac:dyDescent="0.25">
      <c r="A133" s="174">
        <v>114</v>
      </c>
      <c r="B133" s="38" t="s">
        <v>339</v>
      </c>
      <c r="C133" s="56" t="s">
        <v>415</v>
      </c>
      <c r="D133" s="38" t="s">
        <v>416</v>
      </c>
      <c r="E133" s="56" t="s">
        <v>400</v>
      </c>
      <c r="F133" s="56" t="s">
        <v>417</v>
      </c>
      <c r="G133" s="57" t="s">
        <v>383</v>
      </c>
      <c r="H133" s="56">
        <v>2</v>
      </c>
      <c r="I133" s="55">
        <v>15917.72</v>
      </c>
      <c r="J133" s="55">
        <f t="shared" si="12"/>
        <v>31835.439999999999</v>
      </c>
      <c r="K133" s="127" t="s">
        <v>603</v>
      </c>
      <c r="L133" s="57" t="s">
        <v>418</v>
      </c>
      <c r="M133" s="6" t="s">
        <v>249</v>
      </c>
    </row>
    <row r="134" spans="1:13" ht="75" x14ac:dyDescent="0.25">
      <c r="A134" s="174">
        <v>115</v>
      </c>
      <c r="B134" s="38" t="s">
        <v>339</v>
      </c>
      <c r="C134" s="56" t="s">
        <v>106</v>
      </c>
      <c r="D134" s="38" t="s">
        <v>419</v>
      </c>
      <c r="E134" s="56" t="s">
        <v>400</v>
      </c>
      <c r="F134" s="57" t="s">
        <v>634</v>
      </c>
      <c r="G134" s="57" t="s">
        <v>191</v>
      </c>
      <c r="H134" s="57">
        <v>1</v>
      </c>
      <c r="I134" s="55">
        <v>3830</v>
      </c>
      <c r="J134" s="55">
        <f t="shared" si="12"/>
        <v>3830</v>
      </c>
      <c r="K134" s="127" t="s">
        <v>603</v>
      </c>
      <c r="L134" s="56" t="s">
        <v>420</v>
      </c>
      <c r="M134" s="6" t="s">
        <v>249</v>
      </c>
    </row>
    <row r="135" spans="1:13" ht="56.25" x14ac:dyDescent="0.25">
      <c r="A135" s="174">
        <v>116</v>
      </c>
      <c r="B135" s="38" t="s">
        <v>339</v>
      </c>
      <c r="C135" s="2" t="s">
        <v>25</v>
      </c>
      <c r="D135" s="38" t="s">
        <v>421</v>
      </c>
      <c r="E135" s="2" t="s">
        <v>638</v>
      </c>
      <c r="F135" s="57" t="s">
        <v>635</v>
      </c>
      <c r="G135" s="57" t="s">
        <v>245</v>
      </c>
      <c r="H135" s="57">
        <v>2</v>
      </c>
      <c r="I135" s="55">
        <v>259.8</v>
      </c>
      <c r="J135" s="55">
        <f t="shared" si="12"/>
        <v>519.6</v>
      </c>
      <c r="K135" s="127" t="s">
        <v>603</v>
      </c>
      <c r="L135" s="57" t="s">
        <v>418</v>
      </c>
      <c r="M135" s="6" t="s">
        <v>249</v>
      </c>
    </row>
    <row r="136" spans="1:13" ht="56.25" x14ac:dyDescent="0.25">
      <c r="A136" s="174">
        <v>117</v>
      </c>
      <c r="B136" s="38" t="s">
        <v>339</v>
      </c>
      <c r="C136" s="56" t="s">
        <v>25</v>
      </c>
      <c r="D136" s="38" t="s">
        <v>423</v>
      </c>
      <c r="E136" s="2" t="s">
        <v>422</v>
      </c>
      <c r="F136" s="57" t="s">
        <v>644</v>
      </c>
      <c r="G136" s="57" t="s">
        <v>245</v>
      </c>
      <c r="H136" s="56">
        <v>1</v>
      </c>
      <c r="I136" s="55" t="s">
        <v>424</v>
      </c>
      <c r="J136" s="55">
        <f t="shared" si="12"/>
        <v>1843.86</v>
      </c>
      <c r="K136" s="127" t="s">
        <v>603</v>
      </c>
      <c r="L136" s="57" t="s">
        <v>418</v>
      </c>
      <c r="M136" s="6" t="s">
        <v>249</v>
      </c>
    </row>
    <row r="137" spans="1:13" ht="75" x14ac:dyDescent="0.25">
      <c r="A137" s="174">
        <v>118</v>
      </c>
      <c r="B137" s="38" t="s">
        <v>339</v>
      </c>
      <c r="C137" s="56" t="s">
        <v>425</v>
      </c>
      <c r="D137" s="38" t="s">
        <v>426</v>
      </c>
      <c r="E137" s="56" t="s">
        <v>626</v>
      </c>
      <c r="F137" s="56" t="s">
        <v>625</v>
      </c>
      <c r="G137" s="57" t="s">
        <v>383</v>
      </c>
      <c r="H137" s="56">
        <v>1</v>
      </c>
      <c r="I137" s="55">
        <v>6120</v>
      </c>
      <c r="J137" s="55">
        <f t="shared" si="12"/>
        <v>6120</v>
      </c>
      <c r="K137" s="127" t="s">
        <v>603</v>
      </c>
      <c r="L137" s="57" t="s">
        <v>420</v>
      </c>
      <c r="M137" s="6" t="s">
        <v>249</v>
      </c>
    </row>
    <row r="138" spans="1:13" ht="56.25" x14ac:dyDescent="0.25">
      <c r="A138" s="174">
        <v>119</v>
      </c>
      <c r="B138" s="38" t="s">
        <v>339</v>
      </c>
      <c r="C138" s="56" t="s">
        <v>427</v>
      </c>
      <c r="D138" s="38" t="s">
        <v>435</v>
      </c>
      <c r="E138" s="56" t="s">
        <v>437</v>
      </c>
      <c r="F138" s="57" t="s">
        <v>645</v>
      </c>
      <c r="G138" s="57" t="s">
        <v>245</v>
      </c>
      <c r="H138" s="56">
        <v>2</v>
      </c>
      <c r="I138" s="55">
        <v>1095.47</v>
      </c>
      <c r="J138" s="55">
        <f>H138*I138</f>
        <v>2190.94</v>
      </c>
      <c r="K138" s="127" t="s">
        <v>603</v>
      </c>
      <c r="L138" s="57" t="s">
        <v>37</v>
      </c>
      <c r="M138" s="6" t="s">
        <v>249</v>
      </c>
    </row>
    <row r="139" spans="1:13" ht="93.75" x14ac:dyDescent="0.25">
      <c r="A139" s="174">
        <v>120</v>
      </c>
      <c r="B139" s="38" t="s">
        <v>339</v>
      </c>
      <c r="C139" s="56" t="s">
        <v>427</v>
      </c>
      <c r="D139" s="38" t="s">
        <v>436</v>
      </c>
      <c r="E139" s="56" t="s">
        <v>437</v>
      </c>
      <c r="F139" s="57" t="s">
        <v>428</v>
      </c>
      <c r="G139" s="57" t="s">
        <v>245</v>
      </c>
      <c r="H139" s="56">
        <v>1</v>
      </c>
      <c r="I139" s="55">
        <v>2978.34</v>
      </c>
      <c r="J139" s="55">
        <f>H139*I139</f>
        <v>2978.34</v>
      </c>
      <c r="K139" s="127" t="s">
        <v>603</v>
      </c>
      <c r="L139" s="57" t="s">
        <v>37</v>
      </c>
      <c r="M139" s="6" t="s">
        <v>249</v>
      </c>
    </row>
    <row r="140" spans="1:13" ht="56.25" x14ac:dyDescent="0.25">
      <c r="A140" s="174">
        <v>121</v>
      </c>
      <c r="B140" s="38" t="s">
        <v>339</v>
      </c>
      <c r="C140" s="40" t="s">
        <v>502</v>
      </c>
      <c r="D140" s="145" t="s">
        <v>503</v>
      </c>
      <c r="E140" s="178" t="s">
        <v>504</v>
      </c>
      <c r="F140" s="178" t="s">
        <v>507</v>
      </c>
      <c r="G140" s="57" t="s">
        <v>245</v>
      </c>
      <c r="H140" s="46">
        <v>1</v>
      </c>
      <c r="I140" s="14">
        <v>4010</v>
      </c>
      <c r="J140" s="59">
        <f>H140*I140</f>
        <v>4010</v>
      </c>
      <c r="K140" s="179" t="s">
        <v>603</v>
      </c>
      <c r="L140" s="180" t="s">
        <v>506</v>
      </c>
      <c r="M140" s="40" t="s">
        <v>505</v>
      </c>
    </row>
    <row r="141" spans="1:13" ht="75" x14ac:dyDescent="0.25">
      <c r="A141" s="174">
        <v>122</v>
      </c>
      <c r="B141" s="38" t="s">
        <v>339</v>
      </c>
      <c r="C141" s="56" t="s">
        <v>646</v>
      </c>
      <c r="D141" s="38" t="s">
        <v>648</v>
      </c>
      <c r="E141" s="56" t="s">
        <v>429</v>
      </c>
      <c r="F141" s="56" t="s">
        <v>430</v>
      </c>
      <c r="G141" s="56" t="s">
        <v>245</v>
      </c>
      <c r="H141" s="57">
        <v>1</v>
      </c>
      <c r="I141" s="55">
        <v>1150</v>
      </c>
      <c r="J141" s="55">
        <f>H141*I141</f>
        <v>1150</v>
      </c>
      <c r="K141" s="135" t="s">
        <v>249</v>
      </c>
      <c r="L141" s="181" t="s">
        <v>431</v>
      </c>
      <c r="M141" s="6" t="s">
        <v>249</v>
      </c>
    </row>
    <row r="142" spans="1:13" ht="37.5" x14ac:dyDescent="0.25">
      <c r="A142" s="174">
        <v>123</v>
      </c>
      <c r="B142" s="38" t="s">
        <v>339</v>
      </c>
      <c r="C142" s="56" t="s">
        <v>438</v>
      </c>
      <c r="D142" s="38" t="s">
        <v>647</v>
      </c>
      <c r="E142" s="56" t="s">
        <v>439</v>
      </c>
      <c r="F142" s="56" t="s">
        <v>440</v>
      </c>
      <c r="G142" s="56" t="s">
        <v>245</v>
      </c>
      <c r="H142" s="56">
        <v>3</v>
      </c>
      <c r="I142" s="55">
        <v>230</v>
      </c>
      <c r="J142" s="55">
        <f t="shared" ref="J142:J147" si="13">H142*I142</f>
        <v>690</v>
      </c>
      <c r="K142" s="135" t="s">
        <v>603</v>
      </c>
      <c r="L142" s="181" t="s">
        <v>441</v>
      </c>
      <c r="M142" s="6" t="s">
        <v>249</v>
      </c>
    </row>
    <row r="143" spans="1:13" ht="93.75" x14ac:dyDescent="0.25">
      <c r="A143" s="174">
        <v>124</v>
      </c>
      <c r="B143" s="38" t="s">
        <v>339</v>
      </c>
      <c r="C143" s="56" t="s">
        <v>432</v>
      </c>
      <c r="D143" s="38" t="s">
        <v>442</v>
      </c>
      <c r="E143" s="56" t="s">
        <v>443</v>
      </c>
      <c r="F143" s="56" t="s">
        <v>433</v>
      </c>
      <c r="G143" s="56" t="s">
        <v>245</v>
      </c>
      <c r="H143" s="56">
        <v>3</v>
      </c>
      <c r="I143" s="55">
        <v>1810</v>
      </c>
      <c r="J143" s="55">
        <f t="shared" si="13"/>
        <v>5430</v>
      </c>
      <c r="K143" s="135" t="s">
        <v>603</v>
      </c>
      <c r="L143" s="57" t="s">
        <v>336</v>
      </c>
      <c r="M143" s="6" t="s">
        <v>249</v>
      </c>
    </row>
    <row r="144" spans="1:13" ht="56.25" x14ac:dyDescent="0.25">
      <c r="A144" s="174">
        <v>125</v>
      </c>
      <c r="B144" s="38" t="s">
        <v>339</v>
      </c>
      <c r="C144" s="56" t="s">
        <v>649</v>
      </c>
      <c r="D144" s="38" t="s">
        <v>650</v>
      </c>
      <c r="E144" s="56" t="s">
        <v>639</v>
      </c>
      <c r="F144" s="56" t="s">
        <v>444</v>
      </c>
      <c r="G144" s="56" t="s">
        <v>245</v>
      </c>
      <c r="H144" s="56">
        <v>2</v>
      </c>
      <c r="I144" s="55" t="s">
        <v>445</v>
      </c>
      <c r="J144" s="55">
        <f t="shared" si="13"/>
        <v>35480</v>
      </c>
      <c r="K144" s="135" t="s">
        <v>603</v>
      </c>
      <c r="L144" s="57" t="s">
        <v>237</v>
      </c>
      <c r="M144" s="6" t="s">
        <v>249</v>
      </c>
    </row>
    <row r="145" spans="1:19" ht="56.25" x14ac:dyDescent="0.25">
      <c r="A145" s="174">
        <v>126</v>
      </c>
      <c r="B145" s="38" t="s">
        <v>339</v>
      </c>
      <c r="C145" s="56" t="s">
        <v>649</v>
      </c>
      <c r="D145" s="38" t="s">
        <v>650</v>
      </c>
      <c r="E145" s="56" t="s">
        <v>639</v>
      </c>
      <c r="F145" s="56" t="s">
        <v>446</v>
      </c>
      <c r="G145" s="56" t="s">
        <v>245</v>
      </c>
      <c r="H145" s="56">
        <v>1</v>
      </c>
      <c r="I145" s="55">
        <v>17240</v>
      </c>
      <c r="J145" s="55">
        <f t="shared" si="13"/>
        <v>17240</v>
      </c>
      <c r="K145" s="135" t="s">
        <v>603</v>
      </c>
      <c r="L145" s="57" t="s">
        <v>237</v>
      </c>
      <c r="M145" s="6" t="s">
        <v>249</v>
      </c>
    </row>
    <row r="146" spans="1:19" ht="37.5" x14ac:dyDescent="0.25">
      <c r="A146" s="174">
        <v>127</v>
      </c>
      <c r="B146" s="38" t="s">
        <v>339</v>
      </c>
      <c r="C146" s="56" t="s">
        <v>475</v>
      </c>
      <c r="D146" s="38" t="s">
        <v>651</v>
      </c>
      <c r="E146" s="56" t="s">
        <v>639</v>
      </c>
      <c r="F146" s="56" t="s">
        <v>659</v>
      </c>
      <c r="G146" s="56" t="s">
        <v>245</v>
      </c>
      <c r="H146" s="56">
        <v>3</v>
      </c>
      <c r="I146" s="55">
        <v>5200</v>
      </c>
      <c r="J146" s="55">
        <f t="shared" si="13"/>
        <v>15600</v>
      </c>
      <c r="K146" s="135" t="s">
        <v>603</v>
      </c>
      <c r="L146" s="57" t="s">
        <v>237</v>
      </c>
      <c r="M146" s="6" t="s">
        <v>249</v>
      </c>
    </row>
    <row r="147" spans="1:19" ht="56.25" x14ac:dyDescent="0.25">
      <c r="A147" s="174">
        <v>128</v>
      </c>
      <c r="B147" s="38" t="s">
        <v>339</v>
      </c>
      <c r="C147" s="56" t="s">
        <v>640</v>
      </c>
      <c r="D147" s="38" t="s">
        <v>667</v>
      </c>
      <c r="E147" s="56" t="s">
        <v>642</v>
      </c>
      <c r="F147" s="57" t="s">
        <v>668</v>
      </c>
      <c r="G147" s="56" t="s">
        <v>245</v>
      </c>
      <c r="H147" s="57">
        <v>2</v>
      </c>
      <c r="I147" s="55">
        <v>1950</v>
      </c>
      <c r="J147" s="55">
        <f t="shared" si="13"/>
        <v>3900</v>
      </c>
      <c r="K147" s="55" t="s">
        <v>603</v>
      </c>
      <c r="L147" s="57" t="s">
        <v>464</v>
      </c>
      <c r="M147" s="6"/>
    </row>
    <row r="148" spans="1:19" ht="37.5" x14ac:dyDescent="0.25">
      <c r="A148" s="174">
        <v>129</v>
      </c>
      <c r="B148" s="38" t="s">
        <v>339</v>
      </c>
      <c r="C148" s="56" t="s">
        <v>653</v>
      </c>
      <c r="D148" s="38" t="s">
        <v>652</v>
      </c>
      <c r="E148" s="56" t="s">
        <v>447</v>
      </c>
      <c r="F148" s="56" t="s">
        <v>448</v>
      </c>
      <c r="G148" s="56" t="s">
        <v>245</v>
      </c>
      <c r="H148" s="56">
        <v>1</v>
      </c>
      <c r="I148" s="55">
        <v>1200</v>
      </c>
      <c r="J148" s="55">
        <f>H148*I148</f>
        <v>1200</v>
      </c>
      <c r="K148" s="135" t="s">
        <v>603</v>
      </c>
      <c r="L148" s="57" t="s">
        <v>449</v>
      </c>
      <c r="M148" s="6" t="s">
        <v>249</v>
      </c>
    </row>
    <row r="149" spans="1:19" ht="38.25" thickBot="1" x14ac:dyDescent="0.3">
      <c r="A149" s="165">
        <v>130</v>
      </c>
      <c r="B149" s="39" t="s">
        <v>339</v>
      </c>
      <c r="C149" s="4" t="s">
        <v>434</v>
      </c>
      <c r="D149" s="39" t="s">
        <v>654</v>
      </c>
      <c r="E149" s="4" t="s">
        <v>466</v>
      </c>
      <c r="F149" s="3" t="s">
        <v>467</v>
      </c>
      <c r="G149" s="4" t="s">
        <v>245</v>
      </c>
      <c r="H149" s="4">
        <v>1</v>
      </c>
      <c r="I149" s="13">
        <v>500</v>
      </c>
      <c r="J149" s="13">
        <f>H149*I149</f>
        <v>500</v>
      </c>
      <c r="K149" s="166" t="s">
        <v>603</v>
      </c>
      <c r="L149" s="182" t="s">
        <v>468</v>
      </c>
      <c r="M149" s="112" t="s">
        <v>249</v>
      </c>
    </row>
    <row r="150" spans="1:19" ht="21.75" thickBot="1" x14ac:dyDescent="0.3">
      <c r="A150" s="149" t="s">
        <v>465</v>
      </c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1"/>
    </row>
    <row r="151" spans="1:19" ht="56.25" x14ac:dyDescent="0.25">
      <c r="A151" s="161">
        <v>131</v>
      </c>
      <c r="B151" s="124" t="s">
        <v>665</v>
      </c>
      <c r="C151" s="102" t="s">
        <v>471</v>
      </c>
      <c r="D151" s="124" t="s">
        <v>470</v>
      </c>
      <c r="E151" s="102" t="s">
        <v>450</v>
      </c>
      <c r="F151" s="102" t="s">
        <v>451</v>
      </c>
      <c r="G151" s="102" t="s">
        <v>245</v>
      </c>
      <c r="H151" s="23">
        <v>2</v>
      </c>
      <c r="I151" s="24">
        <v>99300</v>
      </c>
      <c r="J151" s="47">
        <f>H151*I151</f>
        <v>198600</v>
      </c>
      <c r="K151" s="183" t="s">
        <v>603</v>
      </c>
      <c r="L151" s="102" t="s">
        <v>452</v>
      </c>
      <c r="M151" s="108" t="s">
        <v>249</v>
      </c>
      <c r="Q151" s="72">
        <f>SUM(H151:H159)</f>
        <v>305</v>
      </c>
      <c r="R151" s="72">
        <f t="shared" ref="R151:S151" si="14">SUM(I151:I159)</f>
        <v>130675</v>
      </c>
      <c r="S151" s="72">
        <f t="shared" si="14"/>
        <v>345791</v>
      </c>
    </row>
    <row r="152" spans="1:19" ht="56.25" x14ac:dyDescent="0.25">
      <c r="A152" s="174">
        <v>132</v>
      </c>
      <c r="B152" s="38" t="s">
        <v>665</v>
      </c>
      <c r="C152" s="25" t="s">
        <v>532</v>
      </c>
      <c r="D152" s="38" t="s">
        <v>534</v>
      </c>
      <c r="E152" s="2" t="s">
        <v>453</v>
      </c>
      <c r="F152" s="56" t="s">
        <v>454</v>
      </c>
      <c r="G152" s="56" t="s">
        <v>245</v>
      </c>
      <c r="H152" s="25">
        <v>210</v>
      </c>
      <c r="I152" s="26">
        <v>35</v>
      </c>
      <c r="J152" s="26">
        <f>H152*I152</f>
        <v>7350</v>
      </c>
      <c r="K152" s="184" t="s">
        <v>249</v>
      </c>
      <c r="L152" s="56" t="s">
        <v>455</v>
      </c>
      <c r="M152" s="6" t="s">
        <v>249</v>
      </c>
    </row>
    <row r="153" spans="1:19" ht="75" x14ac:dyDescent="0.25">
      <c r="A153" s="174">
        <v>133</v>
      </c>
      <c r="B153" s="38" t="s">
        <v>665</v>
      </c>
      <c r="C153" s="25" t="s">
        <v>469</v>
      </c>
      <c r="D153" s="38" t="s">
        <v>585</v>
      </c>
      <c r="E153" s="2" t="s">
        <v>456</v>
      </c>
      <c r="F153" s="56" t="s">
        <v>457</v>
      </c>
      <c r="G153" s="56" t="s">
        <v>245</v>
      </c>
      <c r="H153" s="25">
        <v>50</v>
      </c>
      <c r="I153" s="26" t="s">
        <v>489</v>
      </c>
      <c r="J153" s="26">
        <f t="shared" ref="J153:J155" si="15">H153*I153</f>
        <v>6251</v>
      </c>
      <c r="K153" s="184" t="s">
        <v>249</v>
      </c>
      <c r="L153" s="56" t="s">
        <v>458</v>
      </c>
      <c r="M153" s="6" t="s">
        <v>249</v>
      </c>
    </row>
    <row r="154" spans="1:19" ht="56.25" x14ac:dyDescent="0.25">
      <c r="A154" s="174">
        <v>134</v>
      </c>
      <c r="B154" s="38" t="s">
        <v>665</v>
      </c>
      <c r="C154" s="56" t="s">
        <v>533</v>
      </c>
      <c r="D154" s="38" t="s">
        <v>535</v>
      </c>
      <c r="E154" s="2" t="s">
        <v>453</v>
      </c>
      <c r="F154" s="56" t="s">
        <v>459</v>
      </c>
      <c r="G154" s="56" t="s">
        <v>245</v>
      </c>
      <c r="H154" s="25">
        <v>30</v>
      </c>
      <c r="I154" s="26" t="s">
        <v>490</v>
      </c>
      <c r="J154" s="26">
        <f t="shared" si="15"/>
        <v>1410</v>
      </c>
      <c r="K154" s="184" t="s">
        <v>249</v>
      </c>
      <c r="L154" s="56" t="s">
        <v>455</v>
      </c>
      <c r="M154" s="6" t="s">
        <v>249</v>
      </c>
      <c r="Q154" s="73" t="s">
        <v>249</v>
      </c>
    </row>
    <row r="155" spans="1:19" ht="56.25" x14ac:dyDescent="0.25">
      <c r="A155" s="174">
        <v>135</v>
      </c>
      <c r="B155" s="38" t="s">
        <v>665</v>
      </c>
      <c r="C155" s="27" t="s">
        <v>472</v>
      </c>
      <c r="D155" s="185" t="s">
        <v>537</v>
      </c>
      <c r="E155" s="20" t="s">
        <v>460</v>
      </c>
      <c r="F155" s="20" t="s">
        <v>536</v>
      </c>
      <c r="G155" s="20" t="s">
        <v>383</v>
      </c>
      <c r="H155" s="27">
        <v>3</v>
      </c>
      <c r="I155" s="26">
        <v>3200</v>
      </c>
      <c r="J155" s="26">
        <f t="shared" si="15"/>
        <v>9600</v>
      </c>
      <c r="K155" s="184" t="s">
        <v>249</v>
      </c>
      <c r="L155" s="20" t="s">
        <v>461</v>
      </c>
      <c r="M155" s="6" t="s">
        <v>249</v>
      </c>
    </row>
    <row r="156" spans="1:19" ht="75" x14ac:dyDescent="0.25">
      <c r="A156" s="174">
        <v>136</v>
      </c>
      <c r="B156" s="38" t="s">
        <v>665</v>
      </c>
      <c r="C156" s="56" t="s">
        <v>462</v>
      </c>
      <c r="D156" s="38" t="s">
        <v>473</v>
      </c>
      <c r="E156" s="56" t="s">
        <v>639</v>
      </c>
      <c r="F156" s="56" t="s">
        <v>587</v>
      </c>
      <c r="G156" s="56" t="s">
        <v>245</v>
      </c>
      <c r="H156" s="25">
        <v>7</v>
      </c>
      <c r="I156" s="28">
        <v>15740</v>
      </c>
      <c r="J156" s="186">
        <f>H156*I156</f>
        <v>110180</v>
      </c>
      <c r="K156" s="186" t="s">
        <v>603</v>
      </c>
      <c r="L156" s="57" t="s">
        <v>463</v>
      </c>
      <c r="M156" s="6" t="s">
        <v>249</v>
      </c>
    </row>
    <row r="157" spans="1:19" ht="56.25" x14ac:dyDescent="0.25">
      <c r="A157" s="174">
        <v>137</v>
      </c>
      <c r="B157" s="38" t="s">
        <v>665</v>
      </c>
      <c r="C157" s="56" t="s">
        <v>462</v>
      </c>
      <c r="D157" s="38" t="s">
        <v>474</v>
      </c>
      <c r="E157" s="56" t="s">
        <v>639</v>
      </c>
      <c r="F157" s="56" t="s">
        <v>586</v>
      </c>
      <c r="G157" s="56" t="s">
        <v>245</v>
      </c>
      <c r="H157" s="25">
        <v>1</v>
      </c>
      <c r="I157" s="26">
        <v>10200</v>
      </c>
      <c r="J157" s="175">
        <v>10200</v>
      </c>
      <c r="K157" s="175" t="s">
        <v>603</v>
      </c>
      <c r="L157" s="57" t="s">
        <v>463</v>
      </c>
      <c r="M157" s="6" t="s">
        <v>249</v>
      </c>
    </row>
    <row r="158" spans="1:19" ht="56.25" x14ac:dyDescent="0.25">
      <c r="A158" s="174">
        <v>138</v>
      </c>
      <c r="B158" s="145" t="s">
        <v>665</v>
      </c>
      <c r="C158" s="49" t="s">
        <v>660</v>
      </c>
      <c r="D158" s="145" t="s">
        <v>661</v>
      </c>
      <c r="E158" s="40" t="s">
        <v>639</v>
      </c>
      <c r="F158" s="40" t="s">
        <v>664</v>
      </c>
      <c r="G158" s="40" t="s">
        <v>245</v>
      </c>
      <c r="H158" s="49">
        <v>1</v>
      </c>
      <c r="I158" s="28">
        <v>1650</v>
      </c>
      <c r="J158" s="186">
        <f t="shared" ref="J158:J159" si="16">H158*I158</f>
        <v>1650</v>
      </c>
      <c r="K158" s="186" t="s">
        <v>603</v>
      </c>
      <c r="L158" s="41" t="s">
        <v>463</v>
      </c>
      <c r="M158" s="187" t="s">
        <v>249</v>
      </c>
    </row>
    <row r="159" spans="1:19" ht="57" thickBot="1" x14ac:dyDescent="0.3">
      <c r="A159" s="188">
        <v>139</v>
      </c>
      <c r="B159" s="38" t="s">
        <v>665</v>
      </c>
      <c r="C159" s="25" t="s">
        <v>660</v>
      </c>
      <c r="D159" s="38" t="s">
        <v>662</v>
      </c>
      <c r="E159" s="56" t="s">
        <v>639</v>
      </c>
      <c r="F159" s="56" t="s">
        <v>663</v>
      </c>
      <c r="G159" s="56" t="s">
        <v>245</v>
      </c>
      <c r="H159" s="25">
        <v>1</v>
      </c>
      <c r="I159" s="48">
        <v>550</v>
      </c>
      <c r="J159" s="186">
        <f t="shared" si="16"/>
        <v>550</v>
      </c>
      <c r="K159" s="175" t="s">
        <v>603</v>
      </c>
      <c r="L159" s="57" t="s">
        <v>463</v>
      </c>
      <c r="M159" s="189"/>
    </row>
    <row r="160" spans="1:19" x14ac:dyDescent="0.25">
      <c r="A160" s="190" t="s">
        <v>546</v>
      </c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2"/>
      <c r="Q160" s="72">
        <f>SUM(H161:H165)</f>
        <v>5</v>
      </c>
      <c r="R160" s="72">
        <f t="shared" ref="R160:S160" si="17">SUM(I161:I165)</f>
        <v>5031.6750000000002</v>
      </c>
      <c r="S160" s="72">
        <f t="shared" si="17"/>
        <v>5031.6750000000002</v>
      </c>
    </row>
    <row r="161" spans="1:13" ht="37.5" x14ac:dyDescent="0.25">
      <c r="A161" s="174">
        <v>140</v>
      </c>
      <c r="B161" s="147" t="s">
        <v>538</v>
      </c>
      <c r="C161" s="56" t="s">
        <v>548</v>
      </c>
      <c r="D161" s="147" t="s">
        <v>549</v>
      </c>
      <c r="E161" s="56" t="s">
        <v>639</v>
      </c>
      <c r="F161" s="56" t="s">
        <v>550</v>
      </c>
      <c r="G161" s="57" t="s">
        <v>245</v>
      </c>
      <c r="H161" s="57">
        <v>1</v>
      </c>
      <c r="I161" s="55">
        <v>4000</v>
      </c>
      <c r="J161" s="55">
        <f>H161*I161</f>
        <v>4000</v>
      </c>
      <c r="K161" s="135" t="s">
        <v>603</v>
      </c>
      <c r="L161" s="57" t="s">
        <v>464</v>
      </c>
      <c r="M161" s="6" t="s">
        <v>249</v>
      </c>
    </row>
    <row r="162" spans="1:13" ht="37.5" x14ac:dyDescent="0.25">
      <c r="A162" s="174">
        <v>141</v>
      </c>
      <c r="B162" s="147" t="s">
        <v>538</v>
      </c>
      <c r="C162" s="56" t="s">
        <v>543</v>
      </c>
      <c r="D162" s="147" t="s">
        <v>545</v>
      </c>
      <c r="E162" s="57" t="s">
        <v>544</v>
      </c>
      <c r="F162" s="56" t="s">
        <v>547</v>
      </c>
      <c r="G162" s="57" t="s">
        <v>383</v>
      </c>
      <c r="H162" s="57">
        <v>1</v>
      </c>
      <c r="I162" s="135">
        <v>220</v>
      </c>
      <c r="J162" s="55">
        <f>H162*I162</f>
        <v>220</v>
      </c>
      <c r="K162" s="57" t="s">
        <v>603</v>
      </c>
      <c r="L162" s="57" t="s">
        <v>552</v>
      </c>
      <c r="M162" s="6" t="s">
        <v>249</v>
      </c>
    </row>
    <row r="163" spans="1:13" ht="56.25" x14ac:dyDescent="0.25">
      <c r="A163" s="174">
        <v>142</v>
      </c>
      <c r="B163" s="147" t="s">
        <v>538</v>
      </c>
      <c r="C163" s="2" t="s">
        <v>25</v>
      </c>
      <c r="D163" s="38" t="s">
        <v>421</v>
      </c>
      <c r="E163" s="2" t="s">
        <v>638</v>
      </c>
      <c r="F163" s="57" t="s">
        <v>635</v>
      </c>
      <c r="G163" s="57" t="s">
        <v>245</v>
      </c>
      <c r="H163" s="57">
        <v>1</v>
      </c>
      <c r="I163" s="55">
        <v>259.8</v>
      </c>
      <c r="J163" s="55">
        <f t="shared" ref="J163:J164" si="18">H163*I163</f>
        <v>259.8</v>
      </c>
      <c r="K163" s="127" t="s">
        <v>603</v>
      </c>
      <c r="L163" s="57" t="s">
        <v>418</v>
      </c>
      <c r="M163" s="6" t="s">
        <v>249</v>
      </c>
    </row>
    <row r="164" spans="1:13" ht="75" x14ac:dyDescent="0.3">
      <c r="A164" s="174">
        <v>143</v>
      </c>
      <c r="B164" s="147" t="s">
        <v>538</v>
      </c>
      <c r="C164" s="56" t="s">
        <v>541</v>
      </c>
      <c r="D164" s="134" t="s">
        <v>553</v>
      </c>
      <c r="E164" s="56" t="s">
        <v>274</v>
      </c>
      <c r="F164" s="2" t="s">
        <v>275</v>
      </c>
      <c r="G164" s="57" t="s">
        <v>245</v>
      </c>
      <c r="H164" s="57">
        <v>1</v>
      </c>
      <c r="I164" s="55">
        <v>396.875</v>
      </c>
      <c r="J164" s="55">
        <f t="shared" si="18"/>
        <v>396.875</v>
      </c>
      <c r="K164" s="135" t="s">
        <v>603</v>
      </c>
      <c r="L164" s="56" t="s">
        <v>115</v>
      </c>
      <c r="M164" s="6" t="s">
        <v>249</v>
      </c>
    </row>
    <row r="165" spans="1:13" ht="38.25" thickBot="1" x14ac:dyDescent="0.3">
      <c r="A165" s="165">
        <v>144</v>
      </c>
      <c r="B165" s="193" t="s">
        <v>538</v>
      </c>
      <c r="C165" s="4" t="s">
        <v>583</v>
      </c>
      <c r="D165" s="39" t="s">
        <v>582</v>
      </c>
      <c r="E165" s="3" t="s">
        <v>560</v>
      </c>
      <c r="F165" s="4" t="s">
        <v>584</v>
      </c>
      <c r="G165" s="3" t="s">
        <v>383</v>
      </c>
      <c r="H165" s="3">
        <v>1</v>
      </c>
      <c r="I165" s="13">
        <v>155</v>
      </c>
      <c r="J165" s="194">
        <f>H165*I165</f>
        <v>155</v>
      </c>
      <c r="K165" s="195" t="s">
        <v>603</v>
      </c>
      <c r="L165" s="3" t="s">
        <v>561</v>
      </c>
      <c r="M165" s="196" t="s">
        <v>249</v>
      </c>
    </row>
    <row r="166" spans="1:13" ht="21.75" thickBot="1" x14ac:dyDescent="0.35">
      <c r="A166" s="197" t="s">
        <v>599</v>
      </c>
      <c r="B166" s="198"/>
      <c r="C166" s="198"/>
      <c r="D166" s="198"/>
      <c r="E166" s="198"/>
      <c r="F166" s="198"/>
      <c r="G166" s="199"/>
      <c r="H166" s="200">
        <f>SUM(H12:H13)+H15+SUM(H17:H19)+SUM(H21:H34)+H36+SUM(H38:H81)+SUM(H83:H93)+SUM(H95:H96)+SUM(H98:H149)+SUM(H151:H159)+SUM(SUM(H161:H165))</f>
        <v>541</v>
      </c>
      <c r="I166" s="201"/>
      <c r="J166" s="202">
        <f>SUM(J12:J13)+J15+SUM(J17:J19)+SUM(J21:J34)+J36+SUM(J38:J81)+SUM(J83:J93)+SUM(J95:J96)+SUM(J98:J149)+SUM(J151:J159)+SUM(SUM(J161:J165))</f>
        <v>3627309.9980000006</v>
      </c>
      <c r="K166" s="203"/>
    </row>
    <row r="167" spans="1:13" x14ac:dyDescent="0.3">
      <c r="J167" s="205"/>
    </row>
    <row r="168" spans="1:13" x14ac:dyDescent="0.3">
      <c r="J168" s="205"/>
    </row>
    <row r="169" spans="1:13" x14ac:dyDescent="0.3">
      <c r="J169" s="205"/>
    </row>
    <row r="170" spans="1:13" x14ac:dyDescent="0.3">
      <c r="B170" s="206" t="s">
        <v>657</v>
      </c>
    </row>
    <row r="173" spans="1:13" ht="23.25" x14ac:dyDescent="0.35">
      <c r="B173" s="207" t="s">
        <v>588</v>
      </c>
      <c r="C173" s="208" t="s">
        <v>589</v>
      </c>
    </row>
    <row r="174" spans="1:13" ht="23.25" x14ac:dyDescent="0.35">
      <c r="B174" s="207" t="s">
        <v>590</v>
      </c>
      <c r="C174" s="208"/>
    </row>
  </sheetData>
  <mergeCells count="50">
    <mergeCell ref="A166:G166"/>
    <mergeCell ref="A97:M97"/>
    <mergeCell ref="A150:M150"/>
    <mergeCell ref="A94:M94"/>
    <mergeCell ref="O70:O71"/>
    <mergeCell ref="N70:N71"/>
    <mergeCell ref="I70:I71"/>
    <mergeCell ref="K70:K71"/>
    <mergeCell ref="M70:M71"/>
    <mergeCell ref="O76:O77"/>
    <mergeCell ref="D76:D77"/>
    <mergeCell ref="E76:E77"/>
    <mergeCell ref="G76:G77"/>
    <mergeCell ref="M76:M77"/>
    <mergeCell ref="K76:K77"/>
    <mergeCell ref="N76:N77"/>
    <mergeCell ref="N8:N9"/>
    <mergeCell ref="O8:O9"/>
    <mergeCell ref="I8:K8"/>
    <mergeCell ref="A8:A9"/>
    <mergeCell ref="B8:B9"/>
    <mergeCell ref="C8:C9"/>
    <mergeCell ref="D8:D9"/>
    <mergeCell ref="E8:E9"/>
    <mergeCell ref="F8:F9"/>
    <mergeCell ref="G8:G9"/>
    <mergeCell ref="H8:H9"/>
    <mergeCell ref="L8:L9"/>
    <mergeCell ref="M8:M9"/>
    <mergeCell ref="A160:M160"/>
    <mergeCell ref="A11:M11"/>
    <mergeCell ref="A14:M14"/>
    <mergeCell ref="A16:O16"/>
    <mergeCell ref="A20:M20"/>
    <mergeCell ref="A82:M82"/>
    <mergeCell ref="A35:M35"/>
    <mergeCell ref="J70:J71"/>
    <mergeCell ref="E70:E71"/>
    <mergeCell ref="G70:G71"/>
    <mergeCell ref="A37:O37"/>
    <mergeCell ref="O67:O69"/>
    <mergeCell ref="N67:N69"/>
    <mergeCell ref="M67:M69"/>
    <mergeCell ref="G67:G69"/>
    <mergeCell ref="E67:E69"/>
    <mergeCell ref="A1:M1"/>
    <mergeCell ref="A2:M2"/>
    <mergeCell ref="A3:M3"/>
    <mergeCell ref="A5:M5"/>
    <mergeCell ref="A6:M6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2026-05-14T11:08:42Z</dcterms:modified>
</cp:coreProperties>
</file>